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0" yWindow="65446" windowWidth="12480" windowHeight="11640" tabRatio="949" activeTab="2"/>
  </bookViews>
  <sheets>
    <sheet name="Total Number Course Sections" sheetId="1" r:id="rId1"/>
    <sheet name="Total Number Credit Hours" sheetId="2" r:id="rId2"/>
    <sheet name="CAS Sections &amp; Credit Hours" sheetId="4" r:id="rId3"/>
    <sheet name="COE Sections &amp; Credit Hours" sheetId="3" r:id="rId4"/>
    <sheet name="COB Sections &amp; Credit Hours" sheetId="8" r:id="rId5"/>
    <sheet name="Sheet1" sheetId="9" r:id="rId6"/>
  </sheets>
  <definedNames>
    <definedName name="_xlnm.Print_Area" localSheetId="2">'CAS Sections &amp; Credit Hours'!$A$1:$K$135</definedName>
    <definedName name="_xlnm.Print_Area" localSheetId="4">'COB Sections &amp; Credit Hours'!$A$1:$K$25</definedName>
    <definedName name="_xlnm.Print_Area" localSheetId="3">'COE Sections &amp; Credit Hours'!$A$1:$K$50</definedName>
    <definedName name="_xlnm.Print_Titles" localSheetId="2">'CAS Sections &amp; Credit Hours'!$1:$5</definedName>
  </definedNames>
  <calcPr calcId="145621"/>
</workbook>
</file>

<file path=xl/sharedStrings.xml><?xml version="1.0" encoding="utf-8"?>
<sst xmlns="http://schemas.openxmlformats.org/spreadsheetml/2006/main" count="255" uniqueCount="176">
  <si>
    <t>Graduate Level</t>
  </si>
  <si>
    <t>Total</t>
  </si>
  <si>
    <t>Annual % Change</t>
  </si>
  <si>
    <t>TOTAL</t>
  </si>
  <si>
    <t>College of Arts &amp; Sciences</t>
  </si>
  <si>
    <t>African &amp; African Amer Studies</t>
  </si>
  <si>
    <t>Anthropology</t>
  </si>
  <si>
    <t>Art</t>
  </si>
  <si>
    <t>Biology</t>
  </si>
  <si>
    <t>Chemistry</t>
  </si>
  <si>
    <t>Communication</t>
  </si>
  <si>
    <t>Media</t>
  </si>
  <si>
    <t>Theatre</t>
  </si>
  <si>
    <t>Computer Science</t>
  </si>
  <si>
    <t>Earth Science</t>
  </si>
  <si>
    <t>Economics</t>
  </si>
  <si>
    <t>English</t>
  </si>
  <si>
    <t>Arabic</t>
  </si>
  <si>
    <t>Chinese</t>
  </si>
  <si>
    <t>French</t>
  </si>
  <si>
    <t>Greek</t>
  </si>
  <si>
    <t>Italian</t>
  </si>
  <si>
    <t>Japanese</t>
  </si>
  <si>
    <t>Korean</t>
  </si>
  <si>
    <t>Polish</t>
  </si>
  <si>
    <t>Portugese</t>
  </si>
  <si>
    <t>Spanish</t>
  </si>
  <si>
    <t>Geography &amp; Envir Studies</t>
  </si>
  <si>
    <t>History</t>
  </si>
  <si>
    <t>Justice Studies</t>
  </si>
  <si>
    <t>Latino &amp; Latin American Studies</t>
  </si>
  <si>
    <t>Linguistics</t>
  </si>
  <si>
    <t>Mathematics</t>
  </si>
  <si>
    <t>Music</t>
  </si>
  <si>
    <t>Dance</t>
  </si>
  <si>
    <t>Physics</t>
  </si>
  <si>
    <t>Sociology</t>
  </si>
  <si>
    <t>Political Science</t>
  </si>
  <si>
    <t>Psychology</t>
  </si>
  <si>
    <t>Social Work</t>
  </si>
  <si>
    <t>COLLEGE TOTAL</t>
  </si>
  <si>
    <t>College of Education</t>
  </si>
  <si>
    <t>Counselor Education</t>
  </si>
  <si>
    <t>Educational Foundations</t>
  </si>
  <si>
    <t>Human Resource Development</t>
  </si>
  <si>
    <t>Inner City Studies Education</t>
  </si>
  <si>
    <t>Exercise Science</t>
  </si>
  <si>
    <t>Health Education</t>
  </si>
  <si>
    <t>Physical Educ Major Activity</t>
  </si>
  <si>
    <t>Physical Educ Major Theory</t>
  </si>
  <si>
    <t>Teacher Education</t>
  </si>
  <si>
    <t>Special Education</t>
  </si>
  <si>
    <t>Bilingual/Bicultural Education</t>
  </si>
  <si>
    <t>Early Childhood Education</t>
  </si>
  <si>
    <t>Elementary Education</t>
  </si>
  <si>
    <t>Instructional Media</t>
  </si>
  <si>
    <t>Secondary Education</t>
  </si>
  <si>
    <t>College of Business &amp; Management</t>
  </si>
  <si>
    <t>Accounting</t>
  </si>
  <si>
    <t>Business Law</t>
  </si>
  <si>
    <t>Finance</t>
  </si>
  <si>
    <t>Management &amp; Marketing</t>
  </si>
  <si>
    <t>Management</t>
  </si>
  <si>
    <t>Marketing</t>
  </si>
  <si>
    <t>Department/Discipline</t>
  </si>
  <si>
    <t>Credit Hours</t>
  </si>
  <si>
    <t>No. of Sections</t>
  </si>
  <si>
    <t>Health, Phys Ed, Rec &amp; Athletics</t>
  </si>
  <si>
    <t>Accounting, Business Law &amp; Finance</t>
  </si>
  <si>
    <t>Communication, Media &amp; Theatre</t>
  </si>
  <si>
    <t>Middle School Ed. &amp; Teaching</t>
  </si>
  <si>
    <t>Multi/Interdisciplinary Studies</t>
  </si>
  <si>
    <t>World Languages &amp; Cultures</t>
  </si>
  <si>
    <t>Philosophy</t>
  </si>
  <si>
    <t>Teaching English as a Sec. Lang.</t>
  </si>
  <si>
    <t xml:space="preserve">    Subtotal</t>
  </si>
  <si>
    <t>Educational Leadership</t>
  </si>
  <si>
    <t>Educational Inquiry &amp; Curriculum Studies</t>
  </si>
  <si>
    <t>Educational Leadership &amp; Development</t>
  </si>
  <si>
    <t>General Education (FYE) course</t>
  </si>
  <si>
    <t>Gifted Education</t>
  </si>
  <si>
    <t>Note: The total number of course sections includes the sections created for Honors students, independent and tutored studies.</t>
  </si>
  <si>
    <t>Source: Census-date enrollment data</t>
  </si>
  <si>
    <t>1) The total number of course sections includes the sections created for Honors students, independent and tutored studies.</t>
  </si>
  <si>
    <t xml:space="preserve">Notes: </t>
  </si>
  <si>
    <t>2) The EICS department began functioning in summer-fall 2010. The prior terms' course sections and SCHs  were shown for ease of comparison.</t>
  </si>
  <si>
    <t>Student Credit Hours by Course Level</t>
  </si>
  <si>
    <t>TOTAL NUMBER OF STUDENT CREDIT HOURS BY COURSE LEVEL IN FALL TERMS</t>
  </si>
  <si>
    <t>Lower Division Level</t>
  </si>
  <si>
    <t>Upper Division Level</t>
  </si>
  <si>
    <t>Number of Sections by Course Level</t>
  </si>
  <si>
    <t>Curriculum K-12</t>
  </si>
  <si>
    <t>English Language Program</t>
  </si>
  <si>
    <t>Developmental Reading</t>
  </si>
  <si>
    <t>Fall 2013</t>
  </si>
  <si>
    <t>Fall 2014</t>
  </si>
  <si>
    <t>Women and Gender Studies</t>
  </si>
  <si>
    <t>Health and Wellness</t>
  </si>
  <si>
    <t>Literacy Education</t>
  </si>
  <si>
    <t>Fall 2015</t>
  </si>
  <si>
    <t>Management Honors</t>
  </si>
  <si>
    <t>File Location: P:\Website Updates\Data Resources\FiveYearTrendData\Course Data\2015</t>
  </si>
  <si>
    <t xml:space="preserve">    Acct, Bs Law and Finance</t>
  </si>
  <si>
    <t>COBM</t>
  </si>
  <si>
    <t>Marketing Honors</t>
  </si>
  <si>
    <t>Finance Honors</t>
  </si>
  <si>
    <t>Educational Foundations Honors</t>
  </si>
  <si>
    <t>Leadership</t>
  </si>
  <si>
    <t>Phys Educ Major Theory Honors</t>
  </si>
  <si>
    <t>Bilingual/Bicultural Educ Honors</t>
  </si>
  <si>
    <t>Elementary Education Honors</t>
  </si>
  <si>
    <t xml:space="preserve">   Anthropology</t>
  </si>
  <si>
    <t xml:space="preserve">   Anthropology Honors</t>
  </si>
  <si>
    <t xml:space="preserve">    Subtotal:</t>
  </si>
  <si>
    <t xml:space="preserve">   Art</t>
  </si>
  <si>
    <t xml:space="preserve">   Biology</t>
  </si>
  <si>
    <t xml:space="preserve">   Biology Education</t>
  </si>
  <si>
    <t xml:space="preserve">   Biology Honors</t>
  </si>
  <si>
    <t xml:space="preserve">   Chemistry</t>
  </si>
  <si>
    <t xml:space="preserve">   Chemistry Honors</t>
  </si>
  <si>
    <t xml:space="preserve">   Computer Science</t>
  </si>
  <si>
    <t xml:space="preserve">   Computer Science Honors</t>
  </si>
  <si>
    <t xml:space="preserve">   Economics</t>
  </si>
  <si>
    <t xml:space="preserve">   Economics Honors</t>
  </si>
  <si>
    <t xml:space="preserve">   English</t>
  </si>
  <si>
    <t xml:space="preserve">   English Honors</t>
  </si>
  <si>
    <t xml:space="preserve">   English Language Program</t>
  </si>
  <si>
    <t xml:space="preserve">   English as a Second Language</t>
  </si>
  <si>
    <t xml:space="preserve">   Geography &amp; Envir Studies</t>
  </si>
  <si>
    <t xml:space="preserve">   Geo &amp; Envir Studies Honors</t>
  </si>
  <si>
    <t xml:space="preserve">   History</t>
  </si>
  <si>
    <t xml:space="preserve">   History Honors</t>
  </si>
  <si>
    <t xml:space="preserve">   Justice Studies</t>
  </si>
  <si>
    <t xml:space="preserve">   Justice Studies Honors</t>
  </si>
  <si>
    <t xml:space="preserve">   Child Advocacy Studies</t>
  </si>
  <si>
    <t xml:space="preserve">   Mathematics</t>
  </si>
  <si>
    <t xml:space="preserve">   Mathematics Honors</t>
  </si>
  <si>
    <t xml:space="preserve">   Tchg Ele/Mid Sch Mathematics</t>
  </si>
  <si>
    <t xml:space="preserve">   Philosophy</t>
  </si>
  <si>
    <t xml:space="preserve">   Philosophy Honors</t>
  </si>
  <si>
    <t xml:space="preserve">   Physics</t>
  </si>
  <si>
    <t xml:space="preserve">  Environmental Science</t>
  </si>
  <si>
    <t xml:space="preserve">   Honors Physics</t>
  </si>
  <si>
    <t xml:space="preserve">   Political Science</t>
  </si>
  <si>
    <t xml:space="preserve">   Political Science Honors</t>
  </si>
  <si>
    <t xml:space="preserve">   Psychology Honors</t>
  </si>
  <si>
    <t xml:space="preserve">   Psychology</t>
  </si>
  <si>
    <t xml:space="preserve">   Social Work</t>
  </si>
  <si>
    <t xml:space="preserve">   Social Work Honors</t>
  </si>
  <si>
    <t xml:space="preserve">   TESL</t>
  </si>
  <si>
    <t xml:space="preserve">   TESL Honors</t>
  </si>
  <si>
    <t xml:space="preserve">   Sociology</t>
  </si>
  <si>
    <t xml:space="preserve">   Sociology Honors</t>
  </si>
  <si>
    <t xml:space="preserve">    Women's Studies</t>
  </si>
  <si>
    <t xml:space="preserve">    WGS Honors</t>
  </si>
  <si>
    <t>Aramaic</t>
  </si>
  <si>
    <t xml:space="preserve"> Spanish Honors</t>
  </si>
  <si>
    <t>Theatre Honors</t>
  </si>
  <si>
    <t xml:space="preserve">   Earth Science</t>
  </si>
  <si>
    <t xml:space="preserve">   Earth Science Honors</t>
  </si>
  <si>
    <t>Communications Honors</t>
  </si>
  <si>
    <t>Media Honors</t>
  </si>
  <si>
    <t>Music Honors</t>
  </si>
  <si>
    <t xml:space="preserve"> Dance Honors</t>
  </si>
  <si>
    <t>World Lang &amp; Cultures Honors</t>
  </si>
  <si>
    <t>Fall 2016</t>
  </si>
  <si>
    <t xml:space="preserve">   CAST Honors</t>
  </si>
  <si>
    <t>Course/Department</t>
  </si>
  <si>
    <t>Education</t>
  </si>
  <si>
    <t>Fall 2017</t>
  </si>
  <si>
    <t>% Change Fall 2013 - Fall 2017</t>
  </si>
  <si>
    <t xml:space="preserve">   Art History</t>
  </si>
  <si>
    <t>TOTAL NUMBER OF COURSE SECTIONS IN FALL TERMS</t>
  </si>
  <si>
    <t xml:space="preserve">             Number of Course Sections and Student Credit Hours in Fall Terms</t>
  </si>
  <si>
    <t xml:space="preserve">                Number of Course Sections and Student Credit Hours in Fall Terms</t>
  </si>
  <si>
    <t xml:space="preserve">      Number of Course Sections and Student Credit Hours in Fall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</si>
</sst>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##,###"/>
    <numFmt numFmtId="166" formatCode="####"/>
    <numFmt numFmtId="167" formatCode="###0"/>
    <numFmt numFmtId="168" formatCode="###0.00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8"/>
      <color indexed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indexed="2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.2"/>
      <color rgb="FF000000"/>
      <name val="Arial"/>
      <family val="2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20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/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/>
    <xf numFmtId="0" fontId="8" fillId="0" borderId="0" xfId="0" applyFont="1"/>
    <xf numFmtId="0" fontId="9" fillId="0" borderId="0" xfId="0" applyFont="1" applyBorder="1" applyAlignment="1">
      <alignment vertical="center"/>
    </xf>
    <xf numFmtId="0" fontId="10" fillId="0" borderId="0" xfId="0" applyFont="1"/>
    <xf numFmtId="0" fontId="8" fillId="0" borderId="0" xfId="0" applyFont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wrapText="1" indent="1"/>
    </xf>
    <xf numFmtId="3" fontId="8" fillId="0" borderId="6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  <xf numFmtId="0" fontId="8" fillId="0" borderId="6" xfId="0" applyFont="1" applyBorder="1"/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8" fillId="0" borderId="5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/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2" borderId="9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 wrapText="1"/>
    </xf>
    <xf numFmtId="166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166" fontId="12" fillId="0" borderId="5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" fontId="12" fillId="0" borderId="5" xfId="0" applyNumberFormat="1" applyFont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66" fontId="12" fillId="0" borderId="5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" fontId="12" fillId="0" borderId="5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1" fontId="12" fillId="0" borderId="4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1" fillId="0" borderId="3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67" fontId="12" fillId="0" borderId="5" xfId="21" applyNumberFormat="1" applyFont="1" applyBorder="1" applyAlignment="1">
      <alignment horizontal="right"/>
      <protection/>
    </xf>
    <xf numFmtId="168" fontId="12" fillId="0" borderId="0" xfId="21" applyNumberFormat="1" applyFont="1" applyBorder="1" applyAlignment="1">
      <alignment horizontal="right"/>
      <protection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/>
    </xf>
    <xf numFmtId="167" fontId="8" fillId="0" borderId="7" xfId="0" applyNumberFormat="1" applyFont="1" applyBorder="1" applyAlignment="1">
      <alignment/>
    </xf>
    <xf numFmtId="168" fontId="8" fillId="0" borderId="6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8" fillId="3" borderId="3" xfId="0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/>
    <xf numFmtId="0" fontId="8" fillId="0" borderId="8" xfId="0" applyFont="1" applyBorder="1"/>
    <xf numFmtId="0" fontId="8" fillId="0" borderId="5" xfId="0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0" fontId="8" fillId="0" borderId="5" xfId="0" applyFont="1" applyBorder="1"/>
    <xf numFmtId="3" fontId="8" fillId="3" borderId="0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/>
    </xf>
    <xf numFmtId="0" fontId="8" fillId="0" borderId="7" xfId="0" applyFont="1" applyBorder="1"/>
    <xf numFmtId="3" fontId="8" fillId="0" borderId="0" xfId="0" applyNumberFormat="1" applyFont="1"/>
    <xf numFmtId="3" fontId="8" fillId="0" borderId="5" xfId="0" applyNumberFormat="1" applyFont="1" applyBorder="1"/>
    <xf numFmtId="3" fontId="8" fillId="0" borderId="0" xfId="0" applyNumberFormat="1" applyFont="1" applyBorder="1"/>
    <xf numFmtId="3" fontId="8" fillId="0" borderId="6" xfId="0" applyNumberFormat="1" applyFont="1" applyBorder="1" applyAlignment="1">
      <alignment horizontal="right"/>
    </xf>
    <xf numFmtId="3" fontId="8" fillId="0" borderId="6" xfId="0" applyNumberFormat="1" applyFont="1" applyBorder="1"/>
    <xf numFmtId="3" fontId="8" fillId="0" borderId="7" xfId="0" applyNumberFormat="1" applyFont="1" applyBorder="1"/>
    <xf numFmtId="0" fontId="8" fillId="0" borderId="5" xfId="0" applyFont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vertical="center"/>
    </xf>
    <xf numFmtId="165" fontId="8" fillId="0" borderId="7" xfId="0" applyNumberFormat="1" applyFont="1" applyFill="1" applyBorder="1" applyAlignment="1">
      <alignment horizontal="right" vertical="center" wrapText="1"/>
    </xf>
    <xf numFmtId="167" fontId="12" fillId="0" borderId="5" xfId="21" applyNumberFormat="1" applyFont="1" applyBorder="1" applyAlignment="1">
      <alignment horizontal="right" vertical="center"/>
      <protection/>
    </xf>
    <xf numFmtId="168" fontId="12" fillId="0" borderId="0" xfId="21" applyNumberFormat="1" applyFont="1" applyBorder="1" applyAlignment="1">
      <alignment horizontal="right" vertical="center"/>
      <protection/>
    </xf>
    <xf numFmtId="3" fontId="8" fillId="0" borderId="8" xfId="0" applyNumberFormat="1" applyFont="1" applyBorder="1" applyAlignment="1">
      <alignment/>
    </xf>
    <xf numFmtId="0" fontId="8" fillId="0" borderId="9" xfId="0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3" fontId="8" fillId="3" borderId="8" xfId="0" applyNumberFormat="1" applyFont="1" applyFill="1" applyBorder="1" applyAlignment="1">
      <alignment vertical="center"/>
    </xf>
    <xf numFmtId="3" fontId="8" fillId="3" borderId="8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vertical="center"/>
    </xf>
    <xf numFmtId="3" fontId="8" fillId="0" borderId="7" xfId="0" applyNumberFormat="1" applyFont="1" applyFill="1" applyBorder="1"/>
    <xf numFmtId="0" fontId="8" fillId="0" borderId="9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3" fontId="8" fillId="0" borderId="5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/>
    </xf>
    <xf numFmtId="0" fontId="8" fillId="0" borderId="3" xfId="0" applyFont="1" applyFill="1" applyBorder="1"/>
    <xf numFmtId="3" fontId="8" fillId="0" borderId="1" xfId="0" applyNumberFormat="1" applyFont="1" applyBorder="1"/>
    <xf numFmtId="167" fontId="12" fillId="0" borderId="3" xfId="21" applyNumberFormat="1" applyFont="1" applyBorder="1" applyAlignment="1">
      <alignment horizontal="right" vertical="center"/>
      <protection/>
    </xf>
    <xf numFmtId="168" fontId="12" fillId="0" borderId="1" xfId="21" applyNumberFormat="1" applyFont="1" applyBorder="1" applyAlignment="1">
      <alignment horizontal="right" vertical="center"/>
      <protection/>
    </xf>
    <xf numFmtId="3" fontId="8" fillId="3" borderId="2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8" fillId="0" borderId="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wrapText="1"/>
    </xf>
    <xf numFmtId="167" fontId="12" fillId="0" borderId="7" xfId="21" applyNumberFormat="1" applyFont="1" applyBorder="1" applyAlignment="1">
      <alignment horizontal="right" vertical="center"/>
      <protection/>
    </xf>
    <xf numFmtId="168" fontId="12" fillId="0" borderId="6" xfId="21" applyNumberFormat="1" applyFont="1" applyBorder="1" applyAlignment="1">
      <alignment horizontal="right" vertical="center"/>
      <protection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3" fontId="8" fillId="3" borderId="6" xfId="0" applyNumberFormat="1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Border="1"/>
    <xf numFmtId="167" fontId="12" fillId="0" borderId="1" xfId="21" applyNumberFormat="1" applyFont="1" applyBorder="1" applyAlignment="1">
      <alignment horizontal="right" vertical="center"/>
      <protection/>
    </xf>
    <xf numFmtId="0" fontId="8" fillId="3" borderId="5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0" fillId="0" borderId="5" xfId="20" applyFont="1" applyBorder="1">
      <alignment/>
      <protection/>
    </xf>
    <xf numFmtId="0" fontId="20" fillId="0" borderId="0" xfId="20" applyFont="1" applyBorder="1">
      <alignment/>
      <protection/>
    </xf>
    <xf numFmtId="3" fontId="8" fillId="0" borderId="0" xfId="20" applyNumberFormat="1" applyFont="1" applyBorder="1" applyAlignment="1">
      <alignment horizontal="right" vertical="center"/>
      <protection/>
    </xf>
    <xf numFmtId="3" fontId="11" fillId="0" borderId="7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3" fontId="11" fillId="0" borderId="3" xfId="0" applyNumberFormat="1" applyFont="1" applyBorder="1"/>
    <xf numFmtId="4" fontId="8" fillId="0" borderId="0" xfId="0" applyNumberFormat="1" applyFont="1" applyBorder="1"/>
    <xf numFmtId="4" fontId="8" fillId="0" borderId="6" xfId="0" applyNumberFormat="1" applyFont="1" applyBorder="1"/>
    <xf numFmtId="4" fontId="8" fillId="0" borderId="5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4" fontId="8" fillId="0" borderId="1" xfId="0" applyNumberFormat="1" applyFont="1" applyBorder="1"/>
    <xf numFmtId="4" fontId="8" fillId="0" borderId="0" xfId="0" applyNumberFormat="1" applyFont="1"/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vertical="center"/>
    </xf>
    <xf numFmtId="167" fontId="12" fillId="0" borderId="5" xfId="21" applyNumberFormat="1" applyFont="1" applyFill="1" applyBorder="1" applyAlignment="1">
      <alignment horizontal="right" vertical="center"/>
      <protection/>
    </xf>
    <xf numFmtId="168" fontId="12" fillId="0" borderId="0" xfId="21" applyNumberFormat="1" applyFont="1" applyFill="1" applyBorder="1" applyAlignment="1">
      <alignment horizontal="right" vertical="center"/>
      <protection/>
    </xf>
    <xf numFmtId="3" fontId="8" fillId="0" borderId="5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/>
    </xf>
    <xf numFmtId="167" fontId="12" fillId="0" borderId="3" xfId="21" applyNumberFormat="1" applyFont="1" applyBorder="1" applyAlignment="1">
      <alignment horizontal="right"/>
      <protection/>
    </xf>
    <xf numFmtId="168" fontId="12" fillId="0" borderId="1" xfId="21" applyNumberFormat="1" applyFont="1" applyBorder="1" applyAlignment="1">
      <alignment horizontal="right"/>
      <protection/>
    </xf>
    <xf numFmtId="167" fontId="8" fillId="0" borderId="5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 horizontal="right" wrapText="1"/>
    </xf>
    <xf numFmtId="3" fontId="8" fillId="0" borderId="11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/>
    </xf>
    <xf numFmtId="166" fontId="12" fillId="0" borderId="9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8" fillId="0" borderId="8" xfId="0" applyFont="1" applyFill="1" applyBorder="1" applyAlignment="1">
      <alignment/>
    </xf>
    <xf numFmtId="167" fontId="12" fillId="0" borderId="9" xfId="21" applyNumberFormat="1" applyFont="1" applyBorder="1" applyAlignment="1">
      <alignment horizontal="right"/>
      <protection/>
    </xf>
    <xf numFmtId="168" fontId="12" fillId="0" borderId="8" xfId="21" applyNumberFormat="1" applyFont="1" applyBorder="1" applyAlignment="1">
      <alignment horizontal="right"/>
      <protection/>
    </xf>
    <xf numFmtId="1" fontId="8" fillId="0" borderId="1" xfId="0" applyNumberFormat="1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heet1_1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25"/>
          <c:y val="0.03625"/>
          <c:w val="0.904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'Total Number Course Sections'!$B$4</c:f>
              <c:strCache>
                <c:ptCount val="1"/>
                <c:pt idx="0">
                  <c:v>Lower Division Level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Number Course Sections'!$C$3:$G$3</c:f>
              <c:strCache/>
            </c:strRef>
          </c:cat>
          <c:val>
            <c:numRef>
              <c:f>'Total Number Course Sections'!$C$4:$G$4</c:f>
              <c:numCache/>
            </c:numRef>
          </c:val>
          <c:smooth val="0"/>
        </c:ser>
        <c:ser>
          <c:idx val="1"/>
          <c:order val="1"/>
          <c:tx>
            <c:strRef>
              <c:f>'Total Number Course Sections'!$B$5</c:f>
              <c:strCache>
                <c:ptCount val="1"/>
                <c:pt idx="0">
                  <c:v>Upper Division Level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Number Course Sections'!$C$3:$G$3</c:f>
              <c:strCache/>
            </c:strRef>
          </c:cat>
          <c:val>
            <c:numRef>
              <c:f>'Total Number Course Sections'!$C$5:$G$5</c:f>
              <c:numCache/>
            </c:numRef>
          </c:val>
          <c:smooth val="0"/>
        </c:ser>
        <c:ser>
          <c:idx val="2"/>
          <c:order val="2"/>
          <c:tx>
            <c:strRef>
              <c:f>'Total Number Course Sections'!$B$6</c:f>
              <c:strCache>
                <c:ptCount val="1"/>
                <c:pt idx="0">
                  <c:v>Graduate Level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Number Course Sections'!$C$3:$G$3</c:f>
              <c:strCache/>
            </c:strRef>
          </c:cat>
          <c:val>
            <c:numRef>
              <c:f>'Total Number Course Sections'!$C$6:$G$6</c:f>
              <c:numCache/>
            </c:numRef>
          </c:val>
          <c:smooth val="0"/>
        </c:ser>
        <c:marker val="1"/>
        <c:axId val="61590589"/>
        <c:axId val="17444390"/>
      </c:line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8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  <c:max val="1000"/>
        </c:scaling>
        <c:axPos val="l"/>
        <c:majorGridlines>
          <c:spPr>
            <a:ln w="3175" cmpd="dbl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delete val="0"/>
        <c:numFmt formatCode="###,###" sourceLinked="1"/>
        <c:majorTickMark val="none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8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9075"/>
          <c:y val="0.90525"/>
          <c:w val="0.80125"/>
          <c:h val="0.094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chemeClr val="tx1">
          <a:lumMod val="50000"/>
          <a:lumOff val="50000"/>
        </a:schemeClr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233" r="0.75000000000000233" t="1" header="0.5" footer="0.5"/>
    <c:pageSetup orientation="landscape" horizontalDpi="96" verticalDpi="96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'Total Number Credit Hours'!$B$4</c:f>
              <c:strCache>
                <c:ptCount val="1"/>
                <c:pt idx="0">
                  <c:v>Lower Division Level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Number Credit Hours'!$C$3:$G$3</c:f>
              <c:strCache/>
            </c:strRef>
          </c:cat>
          <c:val>
            <c:numRef>
              <c:f>'Total Number Credit Hours'!$C$4:$G$4</c:f>
              <c:numCache/>
            </c:numRef>
          </c:val>
          <c:smooth val="0"/>
        </c:ser>
        <c:ser>
          <c:idx val="1"/>
          <c:order val="1"/>
          <c:tx>
            <c:strRef>
              <c:f>'Total Number Credit Hours'!$B$5</c:f>
              <c:strCache>
                <c:ptCount val="1"/>
                <c:pt idx="0">
                  <c:v>Upper Division Level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Number Credit Hours'!$C$3:$G$3</c:f>
              <c:strCache/>
            </c:strRef>
          </c:cat>
          <c:val>
            <c:numRef>
              <c:f>'Total Number Credit Hours'!$C$5:$G$5</c:f>
              <c:numCache/>
            </c:numRef>
          </c:val>
          <c:smooth val="0"/>
        </c:ser>
        <c:ser>
          <c:idx val="2"/>
          <c:order val="2"/>
          <c:tx>
            <c:strRef>
              <c:f>'Total Number Credit Hours'!$B$6</c:f>
              <c:strCache>
                <c:ptCount val="1"/>
                <c:pt idx="0">
                  <c:v>Graduate Level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Number Credit Hours'!$C$3:$G$3</c:f>
              <c:strCache/>
            </c:strRef>
          </c:cat>
          <c:val>
            <c:numRef>
              <c:f>'Total Number Credit Hours'!$C$6:$G$6</c:f>
              <c:numCache/>
            </c:numRef>
          </c:val>
          <c:smooth val="0"/>
        </c:ser>
        <c:ser>
          <c:idx val="3"/>
          <c:order val="3"/>
          <c:tx>
            <c:strRef>
              <c:f>'Total Number Credit Hours'!$B$7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'Total Number Credit Hours'!$C$3:$G$3</c:f>
              <c:strCache/>
            </c:strRef>
          </c:cat>
          <c:val>
            <c:numRef>
              <c:f>'Total Number Credit Hours'!$C$7:$G$7</c:f>
              <c:numCache/>
            </c:numRef>
          </c:val>
          <c:smooth val="0"/>
        </c:ser>
        <c:marker val="1"/>
        <c:axId val="22781783"/>
        <c:axId val="3709456"/>
      </c:line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8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</c:scaling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178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chemeClr val="tx1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233" r="0.75000000000000233" t="1" header="0.5" footer="0.5"/>
    <c:pageSetup orientation="landscape" horizontalDpi="96" verticalDpi="96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7</xdr:col>
      <xdr:colOff>19050</xdr:colOff>
      <xdr:row>28</xdr:row>
      <xdr:rowOff>133350</xdr:rowOff>
    </xdr:to>
    <xdr:graphicFrame macro="">
      <xdr:nvGraphicFramePr>
        <xdr:cNvPr id="2075" name="Chart 1"/>
        <xdr:cNvGraphicFramePr/>
      </xdr:nvGraphicFramePr>
      <xdr:xfrm>
        <a:off x="390525" y="2590800"/>
        <a:ext cx="4819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</xdr:row>
      <xdr:rowOff>142875</xdr:rowOff>
    </xdr:from>
    <xdr:to>
      <xdr:col>6</xdr:col>
      <xdr:colOff>838200</xdr:colOff>
      <xdr:row>29</xdr:row>
      <xdr:rowOff>19050</xdr:rowOff>
    </xdr:to>
    <xdr:graphicFrame macro="">
      <xdr:nvGraphicFramePr>
        <xdr:cNvPr id="4123" name="Chart 1"/>
        <xdr:cNvGraphicFramePr/>
      </xdr:nvGraphicFramePr>
      <xdr:xfrm>
        <a:off x="276225" y="2895600"/>
        <a:ext cx="6010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 topLeftCell="A1">
      <selection activeCell="B1" sqref="B1:G1"/>
    </sheetView>
  </sheetViews>
  <sheetFormatPr defaultColWidth="9.140625" defaultRowHeight="12.75"/>
  <cols>
    <col min="1" max="1" width="5.57421875" style="1" customWidth="1"/>
    <col min="2" max="2" width="28.7109375" style="1" customWidth="1"/>
    <col min="3" max="5" width="8.7109375" style="4" customWidth="1"/>
    <col min="6" max="6" width="8.8515625" style="4" customWidth="1"/>
    <col min="7" max="7" width="8.57421875" style="1" customWidth="1"/>
    <col min="8" max="8" width="3.7109375" style="1" customWidth="1"/>
    <col min="9" max="16384" width="9.140625" style="1" customWidth="1"/>
  </cols>
  <sheetData>
    <row r="1" spans="2:8" ht="24.95" customHeight="1">
      <c r="B1" s="305" t="s">
        <v>172</v>
      </c>
      <c r="C1" s="305"/>
      <c r="D1" s="305"/>
      <c r="E1" s="305"/>
      <c r="F1" s="305"/>
      <c r="G1" s="305"/>
      <c r="H1" s="14"/>
    </row>
    <row r="2" spans="2:8" ht="24.95" customHeight="1">
      <c r="B2" s="306"/>
      <c r="C2" s="306"/>
      <c r="D2" s="306"/>
      <c r="E2" s="307"/>
      <c r="F2" s="307"/>
      <c r="G2" s="307"/>
      <c r="H2" s="14"/>
    </row>
    <row r="3" spans="2:8" ht="33.75" customHeight="1">
      <c r="B3" s="81" t="s">
        <v>90</v>
      </c>
      <c r="C3" s="82" t="s">
        <v>94</v>
      </c>
      <c r="D3" s="82" t="s">
        <v>95</v>
      </c>
      <c r="E3" s="82" t="s">
        <v>99</v>
      </c>
      <c r="F3" s="103" t="s">
        <v>165</v>
      </c>
      <c r="G3" s="142" t="s">
        <v>169</v>
      </c>
      <c r="H3" s="14"/>
    </row>
    <row r="4" spans="2:7" s="2" customFormat="1" ht="21.95" customHeight="1">
      <c r="B4" s="73" t="s">
        <v>88</v>
      </c>
      <c r="C4" s="74">
        <v>795</v>
      </c>
      <c r="D4" s="74">
        <v>774</v>
      </c>
      <c r="E4" s="70">
        <v>733</v>
      </c>
      <c r="F4" s="74">
        <v>717</v>
      </c>
      <c r="G4" s="71">
        <v>726</v>
      </c>
    </row>
    <row r="5" spans="2:9" ht="20.1" customHeight="1">
      <c r="B5" s="73" t="s">
        <v>89</v>
      </c>
      <c r="C5" s="70">
        <v>659</v>
      </c>
      <c r="D5" s="70">
        <v>734</v>
      </c>
      <c r="E5" s="70">
        <v>692</v>
      </c>
      <c r="F5" s="70">
        <v>724</v>
      </c>
      <c r="G5" s="71">
        <v>661</v>
      </c>
      <c r="I5" s="3"/>
    </row>
    <row r="6" spans="2:7" s="2" customFormat="1" ht="20.25" customHeight="1">
      <c r="B6" s="73" t="s">
        <v>0</v>
      </c>
      <c r="C6" s="74">
        <v>321</v>
      </c>
      <c r="D6" s="74">
        <v>269</v>
      </c>
      <c r="E6" s="70">
        <v>321</v>
      </c>
      <c r="F6" s="74">
        <v>331</v>
      </c>
      <c r="G6" s="71">
        <v>322</v>
      </c>
    </row>
    <row r="7" spans="2:9" ht="20.1" customHeight="1">
      <c r="B7" s="73"/>
      <c r="C7" s="70"/>
      <c r="D7" s="70"/>
      <c r="E7" s="70"/>
      <c r="F7" s="70"/>
      <c r="G7" s="71"/>
      <c r="I7" s="3"/>
    </row>
    <row r="8" spans="2:9" ht="20.1" customHeight="1">
      <c r="B8" s="75" t="s">
        <v>1</v>
      </c>
      <c r="C8" s="76">
        <f>SUM(C4:C6)</f>
        <v>1775</v>
      </c>
      <c r="D8" s="76">
        <f>SUM(D4:D7)</f>
        <v>1777</v>
      </c>
      <c r="E8" s="143">
        <v>1746</v>
      </c>
      <c r="F8" s="144">
        <f>SUM(F4:F7)</f>
        <v>1772</v>
      </c>
      <c r="G8" s="57">
        <v>1709</v>
      </c>
      <c r="I8" s="3"/>
    </row>
    <row r="9" spans="2:10" ht="20.1" customHeight="1">
      <c r="B9" s="15"/>
      <c r="C9" s="16"/>
      <c r="D9" s="17"/>
      <c r="E9" s="17"/>
      <c r="F9" s="17"/>
      <c r="G9" s="17"/>
      <c r="H9" s="14"/>
      <c r="J9" s="3"/>
    </row>
    <row r="10" ht="16.5" customHeight="1"/>
    <row r="11" ht="20.1" customHeight="1">
      <c r="J11" s="3"/>
    </row>
    <row r="12" ht="20.1" customHeight="1">
      <c r="J12" s="3"/>
    </row>
    <row r="13" ht="20.1" customHeight="1">
      <c r="J13" s="3"/>
    </row>
    <row r="14" ht="12.75">
      <c r="J14" s="3"/>
    </row>
  </sheetData>
  <mergeCells count="2">
    <mergeCell ref="B1:G1"/>
    <mergeCell ref="B2:G2"/>
  </mergeCells>
  <printOptions horizontalCentered="1"/>
  <pageMargins left="0.25" right="0.2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I15" sqref="I15"/>
    </sheetView>
  </sheetViews>
  <sheetFormatPr defaultColWidth="9.140625" defaultRowHeight="12.75"/>
  <cols>
    <col min="1" max="1" width="3.140625" style="1" customWidth="1"/>
    <col min="2" max="2" width="27.7109375" style="1" customWidth="1"/>
    <col min="3" max="6" width="12.7109375" style="4" customWidth="1"/>
    <col min="7" max="8" width="12.7109375" style="1" customWidth="1"/>
    <col min="9" max="9" width="22.421875" style="1" customWidth="1"/>
    <col min="10" max="16384" width="9.140625" style="1" customWidth="1"/>
  </cols>
  <sheetData>
    <row r="1" spans="1:9" ht="24.95" customHeight="1">
      <c r="A1" s="308" t="s">
        <v>87</v>
      </c>
      <c r="B1" s="308"/>
      <c r="C1" s="308"/>
      <c r="D1" s="308"/>
      <c r="E1" s="308"/>
      <c r="F1" s="308"/>
      <c r="G1" s="309"/>
      <c r="H1" s="108"/>
      <c r="I1" s="14"/>
    </row>
    <row r="2" spans="1:9" ht="24.95" customHeight="1">
      <c r="A2" s="310"/>
      <c r="B2" s="306"/>
      <c r="C2" s="306"/>
      <c r="D2" s="306"/>
      <c r="E2" s="307"/>
      <c r="F2" s="307"/>
      <c r="G2" s="307"/>
      <c r="H2" s="107"/>
      <c r="I2" s="14"/>
    </row>
    <row r="3" spans="1:8" ht="33.75" customHeight="1">
      <c r="A3" s="71"/>
      <c r="B3" s="72" t="s">
        <v>86</v>
      </c>
      <c r="C3" s="33" t="s">
        <v>94</v>
      </c>
      <c r="D3" s="33" t="s">
        <v>95</v>
      </c>
      <c r="E3" s="83" t="s">
        <v>99</v>
      </c>
      <c r="F3" s="105" t="s">
        <v>165</v>
      </c>
      <c r="G3" s="111" t="s">
        <v>169</v>
      </c>
      <c r="H3" s="14"/>
    </row>
    <row r="4" spans="1:8" s="2" customFormat="1" ht="21.95" customHeight="1">
      <c r="A4" s="71"/>
      <c r="B4" s="73" t="s">
        <v>88</v>
      </c>
      <c r="C4" s="162">
        <v>57065.5</v>
      </c>
      <c r="D4" s="162">
        <v>52538</v>
      </c>
      <c r="E4" s="163">
        <v>49266</v>
      </c>
      <c r="F4" s="163">
        <v>45383</v>
      </c>
      <c r="G4" s="163">
        <v>41065</v>
      </c>
      <c r="H4" s="14"/>
    </row>
    <row r="5" spans="1:10" ht="20.1" customHeight="1">
      <c r="A5" s="71"/>
      <c r="B5" s="73" t="s">
        <v>89</v>
      </c>
      <c r="C5" s="162">
        <v>34232</v>
      </c>
      <c r="D5" s="162">
        <v>35507</v>
      </c>
      <c r="E5" s="164">
        <v>35238</v>
      </c>
      <c r="F5" s="163">
        <v>34375</v>
      </c>
      <c r="G5" s="163">
        <v>34007</v>
      </c>
      <c r="H5" s="14"/>
      <c r="J5" s="3"/>
    </row>
    <row r="6" spans="1:8" s="2" customFormat="1" ht="19.5" customHeight="1">
      <c r="A6" s="71"/>
      <c r="B6" s="73" t="s">
        <v>0</v>
      </c>
      <c r="C6" s="162">
        <v>10580</v>
      </c>
      <c r="D6" s="162">
        <v>8422</v>
      </c>
      <c r="E6" s="163">
        <v>8449</v>
      </c>
      <c r="F6" s="163">
        <v>9129</v>
      </c>
      <c r="G6" s="163">
        <v>8961</v>
      </c>
      <c r="H6" s="14"/>
    </row>
    <row r="7" spans="1:10" ht="22.5" customHeight="1">
      <c r="A7" s="71"/>
      <c r="B7" s="75" t="s">
        <v>3</v>
      </c>
      <c r="C7" s="76">
        <v>101878</v>
      </c>
      <c r="D7" s="76">
        <f>SUM(D4:D6)</f>
        <v>96467</v>
      </c>
      <c r="E7" s="165">
        <v>92953</v>
      </c>
      <c r="F7" s="165">
        <f>SUM(F4:F6)</f>
        <v>88887</v>
      </c>
      <c r="G7" s="165">
        <v>84033</v>
      </c>
      <c r="H7" s="14"/>
      <c r="J7" s="3"/>
    </row>
    <row r="8" spans="1:11" ht="12.75" customHeight="1">
      <c r="A8" s="71"/>
      <c r="B8" s="75"/>
      <c r="C8" s="74"/>
      <c r="D8" s="74"/>
      <c r="E8" s="69"/>
      <c r="F8" s="1"/>
      <c r="I8" s="14"/>
      <c r="K8" s="3"/>
    </row>
    <row r="9" spans="1:11" ht="18" customHeight="1">
      <c r="A9" s="71"/>
      <c r="B9" s="77" t="s">
        <v>2</v>
      </c>
      <c r="C9" s="78">
        <v>-0.054</v>
      </c>
      <c r="D9" s="78">
        <f>(D7-C7)/C7</f>
        <v>-0.05311254637900233</v>
      </c>
      <c r="E9" s="78">
        <f>(E7-D7)/D7</f>
        <v>-0.03642696466149046</v>
      </c>
      <c r="F9" s="78">
        <f>(F7-E7)/E7</f>
        <v>-0.04374253655072994</v>
      </c>
      <c r="G9" s="78">
        <f>(G7-F7)/F7</f>
        <v>-0.05460866043403422</v>
      </c>
      <c r="H9" s="78"/>
      <c r="I9" s="14"/>
      <c r="K9" s="3"/>
    </row>
    <row r="10" spans="1:11" ht="19.5" customHeight="1">
      <c r="A10" s="71"/>
      <c r="B10" s="77" t="s">
        <v>170</v>
      </c>
      <c r="C10" s="78"/>
      <c r="D10" s="78"/>
      <c r="E10" s="79"/>
      <c r="F10" s="79"/>
      <c r="G10" s="78">
        <f>(G7-C7)/C7</f>
        <v>-0.1751604860715758</v>
      </c>
      <c r="H10" s="78"/>
      <c r="I10" s="14"/>
      <c r="K10" s="3"/>
    </row>
    <row r="11" ht="16.5" customHeight="1"/>
    <row r="12" ht="20.1" customHeight="1">
      <c r="K12" s="3"/>
    </row>
    <row r="13" ht="20.1" customHeight="1">
      <c r="K13" s="3"/>
    </row>
    <row r="14" ht="20.1" customHeight="1">
      <c r="K14" s="3"/>
    </row>
    <row r="15" ht="12.75">
      <c r="K15" s="3"/>
    </row>
  </sheetData>
  <mergeCells count="2">
    <mergeCell ref="A1:G1"/>
    <mergeCell ref="A2:G2"/>
  </mergeCells>
  <printOptions horizontalCentered="1"/>
  <pageMargins left="0.25" right="0.2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26.421875" style="1" customWidth="1"/>
    <col min="2" max="3" width="7.7109375" style="7" customWidth="1"/>
    <col min="4" max="4" width="7.7109375" style="4" customWidth="1"/>
    <col min="5" max="5" width="7.7109375" style="1" customWidth="1"/>
    <col min="6" max="7" width="7.7109375" style="0" customWidth="1"/>
  </cols>
  <sheetData>
    <row r="1" spans="1:13" ht="21">
      <c r="A1" s="314" t="s">
        <v>4</v>
      </c>
      <c r="B1" s="314"/>
      <c r="C1" s="314"/>
      <c r="D1" s="314"/>
      <c r="E1" s="314"/>
      <c r="F1" s="314"/>
      <c r="G1" s="314"/>
      <c r="H1" s="314"/>
      <c r="I1" s="314"/>
      <c r="J1" s="110"/>
      <c r="K1" s="110"/>
      <c r="L1" s="18"/>
      <c r="M1" s="18"/>
    </row>
    <row r="2" spans="1:13" ht="15.75">
      <c r="A2" s="313" t="s">
        <v>175</v>
      </c>
      <c r="B2" s="313"/>
      <c r="C2" s="313"/>
      <c r="D2" s="313"/>
      <c r="E2" s="313"/>
      <c r="F2" s="313"/>
      <c r="G2" s="313"/>
      <c r="H2" s="313"/>
      <c r="I2" s="313"/>
      <c r="J2" s="109"/>
      <c r="K2" s="109"/>
      <c r="L2" s="18"/>
      <c r="M2" s="18"/>
    </row>
    <row r="3" spans="1:12" ht="12.75">
      <c r="A3" s="66"/>
      <c r="B3" s="67"/>
      <c r="C3" s="67"/>
      <c r="D3" s="68"/>
      <c r="E3" s="86"/>
      <c r="F3" s="27"/>
      <c r="G3" s="27"/>
      <c r="H3" s="5"/>
      <c r="I3" s="6"/>
      <c r="J3" s="6"/>
      <c r="K3" s="6"/>
      <c r="L3" s="6"/>
    </row>
    <row r="4" spans="1:13" ht="16.5" customHeight="1">
      <c r="A4" s="69"/>
      <c r="B4" s="311">
        <v>2013</v>
      </c>
      <c r="C4" s="315"/>
      <c r="D4" s="311">
        <v>2014</v>
      </c>
      <c r="E4" s="315"/>
      <c r="F4" s="311">
        <v>2015</v>
      </c>
      <c r="G4" s="312"/>
      <c r="H4" s="311">
        <v>2016</v>
      </c>
      <c r="I4" s="312"/>
      <c r="J4" s="311">
        <v>2017</v>
      </c>
      <c r="K4" s="312"/>
      <c r="L4" s="19"/>
      <c r="M4" s="19"/>
    </row>
    <row r="5" spans="1:13" ht="25.5">
      <c r="A5" s="90" t="s">
        <v>64</v>
      </c>
      <c r="B5" s="35" t="s">
        <v>66</v>
      </c>
      <c r="C5" s="72" t="s">
        <v>65</v>
      </c>
      <c r="D5" s="35" t="s">
        <v>66</v>
      </c>
      <c r="E5" s="36" t="s">
        <v>65</v>
      </c>
      <c r="F5" s="35" t="s">
        <v>66</v>
      </c>
      <c r="G5" s="36" t="s">
        <v>65</v>
      </c>
      <c r="H5" s="35" t="s">
        <v>66</v>
      </c>
      <c r="I5" s="36" t="s">
        <v>65</v>
      </c>
      <c r="J5" s="115" t="s">
        <v>66</v>
      </c>
      <c r="K5" s="116" t="s">
        <v>65</v>
      </c>
      <c r="L5" s="19"/>
      <c r="M5" s="19"/>
    </row>
    <row r="6" spans="1:13" ht="16.5" customHeight="1">
      <c r="A6" s="85" t="s">
        <v>5</v>
      </c>
      <c r="B6" s="166">
        <v>1</v>
      </c>
      <c r="C6" s="167">
        <v>78</v>
      </c>
      <c r="D6" s="166">
        <v>2</v>
      </c>
      <c r="E6" s="168">
        <v>126</v>
      </c>
      <c r="F6" s="169">
        <v>2</v>
      </c>
      <c r="G6" s="170">
        <v>114</v>
      </c>
      <c r="H6" s="171">
        <v>3</v>
      </c>
      <c r="I6" s="172">
        <v>168</v>
      </c>
      <c r="J6" s="171">
        <v>3</v>
      </c>
      <c r="K6" s="173">
        <v>129</v>
      </c>
      <c r="L6" s="12"/>
      <c r="M6" s="12"/>
    </row>
    <row r="7" spans="1:13" ht="16.5" customHeight="1">
      <c r="A7" s="92" t="s">
        <v>6</v>
      </c>
      <c r="B7" s="174"/>
      <c r="C7" s="175"/>
      <c r="D7" s="176"/>
      <c r="E7" s="177"/>
      <c r="F7" s="178"/>
      <c r="G7" s="179"/>
      <c r="H7" s="180"/>
      <c r="I7" s="27"/>
      <c r="J7" s="176"/>
      <c r="K7" s="30"/>
      <c r="L7" s="8"/>
      <c r="M7" s="8"/>
    </row>
    <row r="8" spans="1:13" ht="16.5" customHeight="1">
      <c r="A8" s="73" t="s">
        <v>111</v>
      </c>
      <c r="B8" s="41">
        <v>23</v>
      </c>
      <c r="C8" s="181">
        <v>1500</v>
      </c>
      <c r="D8" s="41">
        <v>22</v>
      </c>
      <c r="E8" s="42">
        <v>1199</v>
      </c>
      <c r="F8" s="178">
        <v>21</v>
      </c>
      <c r="G8" s="179">
        <v>1106</v>
      </c>
      <c r="H8" s="180">
        <v>17</v>
      </c>
      <c r="I8" s="27">
        <v>914</v>
      </c>
      <c r="J8" s="180">
        <v>17</v>
      </c>
      <c r="K8" s="30">
        <v>954</v>
      </c>
      <c r="L8" s="8"/>
      <c r="M8" s="8"/>
    </row>
    <row r="9" spans="1:13" ht="16.5" customHeight="1">
      <c r="A9" s="73" t="s">
        <v>112</v>
      </c>
      <c r="B9" s="41">
        <v>3</v>
      </c>
      <c r="C9" s="181">
        <v>9</v>
      </c>
      <c r="D9" s="41">
        <v>0</v>
      </c>
      <c r="E9" s="42">
        <v>0</v>
      </c>
      <c r="F9" s="178">
        <v>1</v>
      </c>
      <c r="G9" s="179">
        <v>3</v>
      </c>
      <c r="H9" s="180">
        <v>0</v>
      </c>
      <c r="I9" s="27">
        <v>0</v>
      </c>
      <c r="J9" s="180">
        <v>1</v>
      </c>
      <c r="K9" s="30">
        <v>3</v>
      </c>
      <c r="L9" s="8"/>
      <c r="M9" s="8"/>
    </row>
    <row r="10" spans="1:13" ht="16.5" customHeight="1">
      <c r="A10" s="91" t="s">
        <v>113</v>
      </c>
      <c r="B10" s="88">
        <f aca="true" t="shared" si="0" ref="B10:E10">SUM(B8:B9)</f>
        <v>26</v>
      </c>
      <c r="C10" s="182">
        <f t="shared" si="0"/>
        <v>1509</v>
      </c>
      <c r="D10" s="88">
        <f t="shared" si="0"/>
        <v>22</v>
      </c>
      <c r="E10" s="89">
        <f t="shared" si="0"/>
        <v>1199</v>
      </c>
      <c r="F10" s="183">
        <v>22</v>
      </c>
      <c r="G10" s="184">
        <v>1109</v>
      </c>
      <c r="H10" s="185">
        <f>SUM(H8:H9)</f>
        <v>17</v>
      </c>
      <c r="I10" s="54">
        <f>SUM(I8:I9)</f>
        <v>914</v>
      </c>
      <c r="J10" s="185">
        <f>SUM(J8:J9)</f>
        <v>18</v>
      </c>
      <c r="K10" s="54">
        <f>SUM(K8:K9)</f>
        <v>957</v>
      </c>
      <c r="L10" s="8"/>
      <c r="M10" s="8"/>
    </row>
    <row r="11" spans="1:13" ht="16.5" customHeight="1">
      <c r="A11" s="92" t="s">
        <v>7</v>
      </c>
      <c r="B11" s="174"/>
      <c r="C11" s="175"/>
      <c r="D11" s="176"/>
      <c r="E11" s="177"/>
      <c r="F11" s="176"/>
      <c r="G11" s="27"/>
      <c r="H11" s="180"/>
      <c r="I11" s="27"/>
      <c r="J11" s="180"/>
      <c r="K11" s="30"/>
      <c r="L11" s="8"/>
      <c r="M11" s="8"/>
    </row>
    <row r="12" spans="1:13" ht="16.5" customHeight="1">
      <c r="A12" s="73" t="s">
        <v>114</v>
      </c>
      <c r="B12" s="41">
        <v>77</v>
      </c>
      <c r="C12" s="181">
        <v>3310</v>
      </c>
      <c r="D12" s="41">
        <v>85</v>
      </c>
      <c r="E12" s="42">
        <v>3018</v>
      </c>
      <c r="F12" s="178">
        <v>74</v>
      </c>
      <c r="G12" s="53">
        <v>2791</v>
      </c>
      <c r="H12" s="180">
        <v>67</v>
      </c>
      <c r="I12" s="186">
        <v>2520</v>
      </c>
      <c r="J12" s="187">
        <v>42</v>
      </c>
      <c r="K12" s="188">
        <v>1213</v>
      </c>
      <c r="L12" s="8"/>
      <c r="M12" s="8"/>
    </row>
    <row r="13" spans="1:13" ht="16.5" customHeight="1">
      <c r="A13" s="73" t="s">
        <v>171</v>
      </c>
      <c r="B13" s="41"/>
      <c r="C13" s="181"/>
      <c r="D13" s="41"/>
      <c r="E13" s="42"/>
      <c r="F13" s="178"/>
      <c r="G13" s="53"/>
      <c r="H13" s="180"/>
      <c r="I13" s="186"/>
      <c r="J13" s="187">
        <v>12</v>
      </c>
      <c r="K13" s="188">
        <v>963</v>
      </c>
      <c r="L13" s="8"/>
      <c r="M13" s="8"/>
    </row>
    <row r="14" spans="1:13" ht="16.5" customHeight="1">
      <c r="A14" s="73" t="s">
        <v>113</v>
      </c>
      <c r="B14" s="88">
        <f aca="true" t="shared" si="1" ref="B14:I14">SUM(B12:B13)</f>
        <v>77</v>
      </c>
      <c r="C14" s="182">
        <f t="shared" si="1"/>
        <v>3310</v>
      </c>
      <c r="D14" s="88">
        <f t="shared" si="1"/>
        <v>85</v>
      </c>
      <c r="E14" s="89">
        <f t="shared" si="1"/>
        <v>3018</v>
      </c>
      <c r="F14" s="183">
        <f t="shared" si="1"/>
        <v>74</v>
      </c>
      <c r="G14" s="189">
        <f t="shared" si="1"/>
        <v>2791</v>
      </c>
      <c r="H14" s="185">
        <f t="shared" si="1"/>
        <v>67</v>
      </c>
      <c r="I14" s="190">
        <f t="shared" si="1"/>
        <v>2520</v>
      </c>
      <c r="J14" s="191">
        <f>J12+J13</f>
        <v>54</v>
      </c>
      <c r="K14" s="190">
        <f>K12+K13</f>
        <v>2176</v>
      </c>
      <c r="L14" s="8"/>
      <c r="M14" s="8"/>
    </row>
    <row r="15" spans="1:13" ht="16.5" customHeight="1">
      <c r="A15" s="92" t="s">
        <v>8</v>
      </c>
      <c r="B15" s="192"/>
      <c r="C15" s="69"/>
      <c r="D15" s="180"/>
      <c r="E15" s="27"/>
      <c r="F15" s="193"/>
      <c r="G15" s="60"/>
      <c r="H15" s="180"/>
      <c r="I15" s="186"/>
      <c r="J15" s="187"/>
      <c r="K15" s="188"/>
      <c r="L15" s="8"/>
      <c r="M15" s="8"/>
    </row>
    <row r="16" spans="1:13" ht="16.5" customHeight="1">
      <c r="A16" s="73" t="s">
        <v>115</v>
      </c>
      <c r="B16" s="194">
        <v>79</v>
      </c>
      <c r="C16" s="195">
        <v>5802</v>
      </c>
      <c r="D16" s="194">
        <v>88</v>
      </c>
      <c r="E16" s="38">
        <v>5440</v>
      </c>
      <c r="F16" s="196">
        <v>82</v>
      </c>
      <c r="G16" s="53">
        <v>5137</v>
      </c>
      <c r="H16" s="180">
        <v>79</v>
      </c>
      <c r="I16" s="186">
        <v>4738</v>
      </c>
      <c r="J16" s="187">
        <v>63</v>
      </c>
      <c r="K16" s="188">
        <v>4152</v>
      </c>
      <c r="L16" s="8"/>
      <c r="M16" s="8"/>
    </row>
    <row r="17" spans="1:13" ht="16.5" customHeight="1">
      <c r="A17" s="73" t="s">
        <v>116</v>
      </c>
      <c r="B17" s="194">
        <v>0</v>
      </c>
      <c r="C17" s="195">
        <v>0</v>
      </c>
      <c r="D17" s="194">
        <v>1</v>
      </c>
      <c r="E17" s="38">
        <v>36</v>
      </c>
      <c r="F17" s="196">
        <v>1</v>
      </c>
      <c r="G17" s="53">
        <v>64</v>
      </c>
      <c r="H17" s="180">
        <v>2</v>
      </c>
      <c r="I17" s="186">
        <v>144</v>
      </c>
      <c r="J17" s="187">
        <v>2</v>
      </c>
      <c r="K17" s="188">
        <v>152</v>
      </c>
      <c r="L17" s="8"/>
      <c r="M17" s="8"/>
    </row>
    <row r="18" spans="1:13" ht="16.5" customHeight="1">
      <c r="A18" s="73" t="s">
        <v>117</v>
      </c>
      <c r="B18" s="194">
        <v>5</v>
      </c>
      <c r="C18" s="195">
        <v>16</v>
      </c>
      <c r="D18" s="194">
        <v>2</v>
      </c>
      <c r="E18" s="38">
        <v>8</v>
      </c>
      <c r="F18" s="196">
        <v>1</v>
      </c>
      <c r="G18" s="53">
        <v>4</v>
      </c>
      <c r="H18" s="180">
        <v>1</v>
      </c>
      <c r="I18" s="186">
        <v>4</v>
      </c>
      <c r="J18" s="187">
        <v>7</v>
      </c>
      <c r="K18" s="188">
        <v>24</v>
      </c>
      <c r="L18" s="8"/>
      <c r="M18" s="8"/>
    </row>
    <row r="19" spans="1:13" ht="16.5" customHeight="1">
      <c r="A19" s="73" t="s">
        <v>113</v>
      </c>
      <c r="B19" s="197">
        <f aca="true" t="shared" si="2" ref="B19:I19">SUM(B16:B18)</f>
        <v>84</v>
      </c>
      <c r="C19" s="198">
        <f t="shared" si="2"/>
        <v>5818</v>
      </c>
      <c r="D19" s="197">
        <f t="shared" si="2"/>
        <v>91</v>
      </c>
      <c r="E19" s="45">
        <f t="shared" si="2"/>
        <v>5484</v>
      </c>
      <c r="F19" s="199">
        <f t="shared" si="2"/>
        <v>84</v>
      </c>
      <c r="G19" s="189">
        <f t="shared" si="2"/>
        <v>5205</v>
      </c>
      <c r="H19" s="185">
        <f t="shared" si="2"/>
        <v>82</v>
      </c>
      <c r="I19" s="190">
        <f t="shared" si="2"/>
        <v>4886</v>
      </c>
      <c r="J19" s="191">
        <f>SUM(J16:J18)</f>
        <v>72</v>
      </c>
      <c r="K19" s="190">
        <f>SUM(K16:K18)</f>
        <v>4328</v>
      </c>
      <c r="L19" s="8"/>
      <c r="M19" s="8"/>
    </row>
    <row r="20" spans="1:13" ht="16.5" customHeight="1">
      <c r="A20" s="96" t="s">
        <v>9</v>
      </c>
      <c r="B20" s="194"/>
      <c r="C20" s="195"/>
      <c r="D20" s="194"/>
      <c r="E20" s="38"/>
      <c r="F20" s="196"/>
      <c r="G20" s="53"/>
      <c r="H20" s="180"/>
      <c r="I20" s="186"/>
      <c r="J20" s="187"/>
      <c r="K20" s="188"/>
      <c r="L20" s="8"/>
      <c r="M20" s="8"/>
    </row>
    <row r="21" spans="1:13" ht="16.5" customHeight="1">
      <c r="A21" s="32" t="s">
        <v>118</v>
      </c>
      <c r="B21" s="41">
        <v>43</v>
      </c>
      <c r="C21" s="181">
        <v>2919</v>
      </c>
      <c r="D21" s="41">
        <v>41</v>
      </c>
      <c r="E21" s="42">
        <v>2842</v>
      </c>
      <c r="F21" s="178">
        <v>45</v>
      </c>
      <c r="G21" s="53">
        <v>2494</v>
      </c>
      <c r="H21" s="180">
        <v>45</v>
      </c>
      <c r="I21" s="186">
        <v>2283</v>
      </c>
      <c r="J21" s="200">
        <v>42</v>
      </c>
      <c r="K21" s="201">
        <v>2161</v>
      </c>
      <c r="L21" s="8"/>
      <c r="M21" s="8"/>
    </row>
    <row r="22" spans="1:13" ht="16.5" customHeight="1">
      <c r="A22" s="69" t="s">
        <v>119</v>
      </c>
      <c r="B22" s="41">
        <v>0</v>
      </c>
      <c r="C22" s="181">
        <v>0</v>
      </c>
      <c r="D22" s="41">
        <v>0</v>
      </c>
      <c r="E22" s="42">
        <v>0</v>
      </c>
      <c r="F22" s="178">
        <v>1</v>
      </c>
      <c r="G22" s="53">
        <v>4</v>
      </c>
      <c r="H22" s="180">
        <v>0</v>
      </c>
      <c r="I22" s="186">
        <v>0</v>
      </c>
      <c r="J22" s="200">
        <v>1</v>
      </c>
      <c r="K22" s="201">
        <v>4</v>
      </c>
      <c r="L22" s="8"/>
      <c r="M22" s="8"/>
    </row>
    <row r="23" spans="1:13" ht="16.5" customHeight="1">
      <c r="A23" s="69" t="s">
        <v>113</v>
      </c>
      <c r="B23" s="192">
        <f aca="true" t="shared" si="3" ref="B23:I23">SUM(B21:B22)</f>
        <v>43</v>
      </c>
      <c r="C23" s="164">
        <f t="shared" si="3"/>
        <v>2919</v>
      </c>
      <c r="D23" s="180">
        <f t="shared" si="3"/>
        <v>41</v>
      </c>
      <c r="E23" s="186">
        <f t="shared" si="3"/>
        <v>2842</v>
      </c>
      <c r="F23" s="180">
        <f t="shared" si="3"/>
        <v>46</v>
      </c>
      <c r="G23" s="186">
        <f t="shared" si="3"/>
        <v>2498</v>
      </c>
      <c r="H23" s="185">
        <f t="shared" si="3"/>
        <v>45</v>
      </c>
      <c r="I23" s="190">
        <f t="shared" si="3"/>
        <v>2283</v>
      </c>
      <c r="J23" s="191">
        <f>SUM(J21:J22)</f>
        <v>43</v>
      </c>
      <c r="K23" s="190">
        <f>SUM(K21:K22)</f>
        <v>2165</v>
      </c>
      <c r="L23" s="8"/>
      <c r="M23" s="8"/>
    </row>
    <row r="24" spans="1:13" ht="27.6" customHeight="1">
      <c r="A24" s="96" t="s">
        <v>69</v>
      </c>
      <c r="B24" s="59"/>
      <c r="C24" s="202"/>
      <c r="D24" s="59"/>
      <c r="E24" s="60"/>
      <c r="F24" s="203"/>
      <c r="G24" s="60"/>
      <c r="H24" s="180"/>
      <c r="I24" s="186"/>
      <c r="J24" s="187"/>
      <c r="K24" s="188"/>
      <c r="L24" s="8"/>
      <c r="M24" s="8"/>
    </row>
    <row r="25" spans="1:13" ht="16.5" customHeight="1">
      <c r="A25" s="97" t="s">
        <v>10</v>
      </c>
      <c r="B25" s="41">
        <v>33</v>
      </c>
      <c r="C25" s="181">
        <v>2460</v>
      </c>
      <c r="D25" s="41">
        <v>33</v>
      </c>
      <c r="E25" s="42">
        <v>2220</v>
      </c>
      <c r="F25" s="178">
        <v>34</v>
      </c>
      <c r="G25" s="53">
        <v>2017</v>
      </c>
      <c r="H25" s="180">
        <v>31</v>
      </c>
      <c r="I25" s="186">
        <v>1956</v>
      </c>
      <c r="J25" s="200">
        <v>30</v>
      </c>
      <c r="K25" s="201">
        <v>1764</v>
      </c>
      <c r="L25" s="8"/>
      <c r="M25" s="8"/>
    </row>
    <row r="26" spans="1:13" ht="16.5" customHeight="1">
      <c r="A26" s="97" t="s">
        <v>160</v>
      </c>
      <c r="B26" s="41">
        <v>0</v>
      </c>
      <c r="C26" s="181">
        <v>0</v>
      </c>
      <c r="D26" s="41">
        <v>0</v>
      </c>
      <c r="E26" s="42">
        <v>0</v>
      </c>
      <c r="F26" s="178">
        <v>0</v>
      </c>
      <c r="G26" s="53">
        <v>0</v>
      </c>
      <c r="H26" s="180">
        <v>0</v>
      </c>
      <c r="I26" s="186">
        <v>0</v>
      </c>
      <c r="J26" s="187">
        <v>0</v>
      </c>
      <c r="K26" s="188">
        <v>0</v>
      </c>
      <c r="L26" s="8"/>
      <c r="M26" s="8"/>
    </row>
    <row r="27" spans="1:13" ht="16.5" customHeight="1">
      <c r="A27" s="97" t="s">
        <v>11</v>
      </c>
      <c r="B27" s="41">
        <v>26</v>
      </c>
      <c r="C27" s="181">
        <v>1818</v>
      </c>
      <c r="D27" s="41">
        <v>30</v>
      </c>
      <c r="E27" s="42">
        <v>1560</v>
      </c>
      <c r="F27" s="178">
        <v>22</v>
      </c>
      <c r="G27" s="53">
        <v>1615</v>
      </c>
      <c r="H27" s="180">
        <v>21</v>
      </c>
      <c r="I27" s="186">
        <v>1443</v>
      </c>
      <c r="J27" s="200">
        <v>21</v>
      </c>
      <c r="K27" s="201">
        <v>1432</v>
      </c>
      <c r="L27" s="8"/>
      <c r="M27" s="8"/>
    </row>
    <row r="28" spans="1:13" ht="16.5" customHeight="1">
      <c r="A28" s="97" t="s">
        <v>161</v>
      </c>
      <c r="B28" s="41">
        <v>0</v>
      </c>
      <c r="C28" s="181">
        <v>0</v>
      </c>
      <c r="D28" s="41">
        <v>0</v>
      </c>
      <c r="E28" s="42">
        <v>0</v>
      </c>
      <c r="F28" s="178">
        <v>0</v>
      </c>
      <c r="G28" s="53">
        <v>0</v>
      </c>
      <c r="H28" s="180">
        <v>0</v>
      </c>
      <c r="I28" s="186"/>
      <c r="J28" s="187">
        <v>1</v>
      </c>
      <c r="K28" s="188">
        <v>3</v>
      </c>
      <c r="L28" s="8"/>
      <c r="M28" s="8"/>
    </row>
    <row r="29" spans="1:13" ht="16.5" customHeight="1">
      <c r="A29" s="97" t="s">
        <v>12</v>
      </c>
      <c r="B29" s="41">
        <v>19</v>
      </c>
      <c r="C29" s="181">
        <v>1188</v>
      </c>
      <c r="D29" s="41">
        <v>19</v>
      </c>
      <c r="E29" s="42">
        <v>1149</v>
      </c>
      <c r="F29" s="178">
        <v>19</v>
      </c>
      <c r="G29" s="53">
        <v>955</v>
      </c>
      <c r="H29" s="180">
        <v>18</v>
      </c>
      <c r="I29" s="186">
        <v>909</v>
      </c>
      <c r="J29" s="200">
        <v>21</v>
      </c>
      <c r="K29" s="201">
        <v>876</v>
      </c>
      <c r="L29" s="8"/>
      <c r="M29" s="8"/>
    </row>
    <row r="30" spans="1:13" ht="16.5" customHeight="1">
      <c r="A30" s="97" t="s">
        <v>157</v>
      </c>
      <c r="B30" s="41">
        <v>0</v>
      </c>
      <c r="C30" s="181">
        <v>0</v>
      </c>
      <c r="D30" s="41"/>
      <c r="E30" s="42"/>
      <c r="F30" s="178">
        <v>1</v>
      </c>
      <c r="G30" s="53">
        <v>3</v>
      </c>
      <c r="H30" s="180">
        <v>0</v>
      </c>
      <c r="I30" s="186">
        <v>0</v>
      </c>
      <c r="J30" s="200">
        <v>1</v>
      </c>
      <c r="K30" s="201">
        <v>3</v>
      </c>
      <c r="L30" s="8"/>
      <c r="M30" s="8"/>
    </row>
    <row r="31" spans="1:13" ht="16.5" customHeight="1">
      <c r="A31" s="97" t="s">
        <v>75</v>
      </c>
      <c r="B31" s="197">
        <f>SUM(B25:B30)</f>
        <v>78</v>
      </c>
      <c r="C31" s="204">
        <f>SUM(C25:C30)</f>
        <v>5466</v>
      </c>
      <c r="D31" s="197">
        <v>82</v>
      </c>
      <c r="E31" s="205">
        <v>4929</v>
      </c>
      <c r="F31" s="206">
        <f aca="true" t="shared" si="4" ref="F31:K31">SUM(F25:F30)</f>
        <v>76</v>
      </c>
      <c r="G31" s="189">
        <f t="shared" si="4"/>
        <v>4590</v>
      </c>
      <c r="H31" s="185">
        <f t="shared" si="4"/>
        <v>70</v>
      </c>
      <c r="I31" s="190">
        <f t="shared" si="4"/>
        <v>4308</v>
      </c>
      <c r="J31" s="191">
        <f t="shared" si="4"/>
        <v>74</v>
      </c>
      <c r="K31" s="190">
        <f t="shared" si="4"/>
        <v>4078</v>
      </c>
      <c r="L31" s="8"/>
      <c r="M31" s="8"/>
    </row>
    <row r="32" spans="1:13" ht="16.5" customHeight="1">
      <c r="A32" s="96" t="s">
        <v>13</v>
      </c>
      <c r="B32" s="174"/>
      <c r="C32" s="175"/>
      <c r="D32" s="176"/>
      <c r="E32" s="177"/>
      <c r="F32" s="180"/>
      <c r="G32" s="27"/>
      <c r="H32" s="180"/>
      <c r="I32" s="186"/>
      <c r="J32" s="187"/>
      <c r="K32" s="188"/>
      <c r="L32" s="8"/>
      <c r="M32" s="8"/>
    </row>
    <row r="33" spans="1:13" ht="16.5" customHeight="1">
      <c r="A33" s="32" t="s">
        <v>120</v>
      </c>
      <c r="B33" s="194">
        <v>49</v>
      </c>
      <c r="C33" s="195">
        <v>3108</v>
      </c>
      <c r="D33" s="194">
        <v>60</v>
      </c>
      <c r="E33" s="38">
        <v>3909</v>
      </c>
      <c r="F33" s="178">
        <v>72</v>
      </c>
      <c r="G33" s="53">
        <v>4452</v>
      </c>
      <c r="H33" s="180">
        <v>77</v>
      </c>
      <c r="I33" s="186">
        <v>4308</v>
      </c>
      <c r="J33" s="200">
        <v>77</v>
      </c>
      <c r="K33" s="201">
        <v>4572</v>
      </c>
      <c r="L33" s="8"/>
      <c r="M33" s="8"/>
    </row>
    <row r="34" spans="1:13" ht="16.5" customHeight="1">
      <c r="A34" s="32" t="s">
        <v>121</v>
      </c>
      <c r="B34" s="194">
        <v>1</v>
      </c>
      <c r="C34" s="195">
        <v>3</v>
      </c>
      <c r="D34" s="194">
        <v>0</v>
      </c>
      <c r="E34" s="38">
        <v>0</v>
      </c>
      <c r="F34" s="178">
        <v>1</v>
      </c>
      <c r="G34" s="53">
        <v>3</v>
      </c>
      <c r="H34" s="180">
        <v>0</v>
      </c>
      <c r="I34" s="186">
        <v>0</v>
      </c>
      <c r="J34" s="200">
        <v>1</v>
      </c>
      <c r="K34" s="201">
        <v>3</v>
      </c>
      <c r="L34" s="8"/>
      <c r="M34" s="8"/>
    </row>
    <row r="35" spans="1:13" ht="16.5" customHeight="1">
      <c r="A35" s="102" t="s">
        <v>75</v>
      </c>
      <c r="B35" s="197">
        <f aca="true" t="shared" si="5" ref="B35:I35">SUM(B33:B34)</f>
        <v>50</v>
      </c>
      <c r="C35" s="198">
        <f t="shared" si="5"/>
        <v>3111</v>
      </c>
      <c r="D35" s="197">
        <f t="shared" si="5"/>
        <v>60</v>
      </c>
      <c r="E35" s="45">
        <f t="shared" si="5"/>
        <v>3909</v>
      </c>
      <c r="F35" s="183">
        <f t="shared" si="5"/>
        <v>73</v>
      </c>
      <c r="G35" s="189">
        <f t="shared" si="5"/>
        <v>4455</v>
      </c>
      <c r="H35" s="185">
        <f t="shared" si="5"/>
        <v>77</v>
      </c>
      <c r="I35" s="190">
        <f t="shared" si="5"/>
        <v>4308</v>
      </c>
      <c r="J35" s="191">
        <f>SUM(J33:J34)</f>
        <v>78</v>
      </c>
      <c r="K35" s="190">
        <f>SUM(K33:K34)</f>
        <v>4575</v>
      </c>
      <c r="L35" s="8"/>
      <c r="M35" s="8"/>
    </row>
    <row r="36" spans="1:13" ht="16.5" customHeight="1">
      <c r="A36" s="96" t="s">
        <v>14</v>
      </c>
      <c r="B36" s="194"/>
      <c r="C36" s="195"/>
      <c r="D36" s="194"/>
      <c r="E36" s="38"/>
      <c r="F36" s="178"/>
      <c r="G36" s="60"/>
      <c r="H36" s="180"/>
      <c r="I36" s="186"/>
      <c r="J36" s="187"/>
      <c r="K36" s="188"/>
      <c r="L36" s="8"/>
      <c r="M36" s="8"/>
    </row>
    <row r="37" spans="1:13" ht="16.5" customHeight="1">
      <c r="A37" s="32" t="s">
        <v>158</v>
      </c>
      <c r="B37" s="41">
        <v>19</v>
      </c>
      <c r="C37" s="181">
        <v>1534</v>
      </c>
      <c r="D37" s="41">
        <v>17</v>
      </c>
      <c r="E37" s="42">
        <v>1361</v>
      </c>
      <c r="F37" s="178">
        <v>17</v>
      </c>
      <c r="G37" s="53">
        <v>1095</v>
      </c>
      <c r="H37" s="180">
        <v>16</v>
      </c>
      <c r="I37" s="188">
        <v>1082</v>
      </c>
      <c r="J37" s="200">
        <v>15</v>
      </c>
      <c r="K37" s="201">
        <v>996</v>
      </c>
      <c r="L37" s="8"/>
      <c r="M37" s="8"/>
    </row>
    <row r="38" spans="1:13" ht="16.5" customHeight="1">
      <c r="A38" s="32" t="s">
        <v>159</v>
      </c>
      <c r="B38" s="194">
        <v>0</v>
      </c>
      <c r="C38" s="195">
        <v>0</v>
      </c>
      <c r="D38" s="194">
        <v>0</v>
      </c>
      <c r="E38" s="38">
        <v>0</v>
      </c>
      <c r="F38" s="178">
        <v>1</v>
      </c>
      <c r="G38" s="53">
        <v>4</v>
      </c>
      <c r="H38" s="180">
        <v>0</v>
      </c>
      <c r="I38" s="188">
        <v>0</v>
      </c>
      <c r="J38" s="187">
        <v>0</v>
      </c>
      <c r="K38" s="188">
        <v>0</v>
      </c>
      <c r="L38" s="8"/>
      <c r="M38" s="8"/>
    </row>
    <row r="39" spans="1:13" ht="16.5" customHeight="1">
      <c r="A39" s="207" t="s">
        <v>113</v>
      </c>
      <c r="B39" s="208">
        <f aca="true" t="shared" si="6" ref="B39:I39">SUM(B37:B38)</f>
        <v>19</v>
      </c>
      <c r="C39" s="293">
        <f t="shared" si="6"/>
        <v>1534</v>
      </c>
      <c r="D39" s="27">
        <f t="shared" si="6"/>
        <v>17</v>
      </c>
      <c r="E39" s="186">
        <f t="shared" si="6"/>
        <v>1361</v>
      </c>
      <c r="F39" s="185">
        <f t="shared" si="6"/>
        <v>18</v>
      </c>
      <c r="G39" s="190">
        <f t="shared" si="6"/>
        <v>1099</v>
      </c>
      <c r="H39" s="185">
        <f t="shared" si="6"/>
        <v>16</v>
      </c>
      <c r="I39" s="190">
        <f t="shared" si="6"/>
        <v>1082</v>
      </c>
      <c r="J39" s="191">
        <f>SUM(J37:J38)</f>
        <v>15</v>
      </c>
      <c r="K39" s="190">
        <f>SUM(K37:K38)</f>
        <v>996</v>
      </c>
      <c r="L39" s="13"/>
      <c r="M39" s="13"/>
    </row>
    <row r="40" spans="1:13" ht="16.5" customHeight="1">
      <c r="A40" s="96" t="s">
        <v>15</v>
      </c>
      <c r="B40" s="209"/>
      <c r="C40" s="210"/>
      <c r="D40" s="209"/>
      <c r="E40" s="211"/>
      <c r="F40" s="178"/>
      <c r="G40" s="53"/>
      <c r="H40" s="180"/>
      <c r="I40" s="186"/>
      <c r="J40" s="187"/>
      <c r="K40" s="188"/>
      <c r="L40" s="13"/>
      <c r="M40" s="13"/>
    </row>
    <row r="41" spans="1:13" ht="16.5" customHeight="1">
      <c r="A41" s="32" t="s">
        <v>122</v>
      </c>
      <c r="B41" s="194">
        <v>25</v>
      </c>
      <c r="C41" s="195">
        <v>2016</v>
      </c>
      <c r="D41" s="194">
        <v>24</v>
      </c>
      <c r="E41" s="38">
        <v>1926</v>
      </c>
      <c r="F41" s="178">
        <v>22</v>
      </c>
      <c r="G41" s="53">
        <v>1773</v>
      </c>
      <c r="H41" s="180">
        <v>22</v>
      </c>
      <c r="I41" s="188">
        <v>1596</v>
      </c>
      <c r="J41" s="200">
        <v>20</v>
      </c>
      <c r="K41" s="201">
        <v>1551</v>
      </c>
      <c r="L41" s="13"/>
      <c r="M41" s="13"/>
    </row>
    <row r="42" spans="1:13" ht="16.5" customHeight="1">
      <c r="A42" s="69" t="s">
        <v>123</v>
      </c>
      <c r="B42" s="212">
        <v>0</v>
      </c>
      <c r="C42" s="69">
        <v>0</v>
      </c>
      <c r="D42" s="180">
        <v>2</v>
      </c>
      <c r="E42" s="27">
        <v>6</v>
      </c>
      <c r="F42" s="178">
        <v>0</v>
      </c>
      <c r="G42" s="94">
        <v>0</v>
      </c>
      <c r="H42" s="180">
        <v>0</v>
      </c>
      <c r="I42" s="188">
        <v>0</v>
      </c>
      <c r="J42" s="187">
        <v>0</v>
      </c>
      <c r="K42" s="188">
        <v>0</v>
      </c>
      <c r="L42" s="8"/>
      <c r="M42" s="8"/>
    </row>
    <row r="43" spans="1:13" ht="16.5" customHeight="1">
      <c r="A43" s="69" t="s">
        <v>113</v>
      </c>
      <c r="B43" s="213">
        <f aca="true" t="shared" si="7" ref="B43:I43">SUM(B41:B42)</f>
        <v>25</v>
      </c>
      <c r="C43" s="214">
        <f t="shared" si="7"/>
        <v>2016</v>
      </c>
      <c r="D43" s="191">
        <f t="shared" si="7"/>
        <v>26</v>
      </c>
      <c r="E43" s="190">
        <f t="shared" si="7"/>
        <v>1932</v>
      </c>
      <c r="F43" s="185">
        <f t="shared" si="7"/>
        <v>22</v>
      </c>
      <c r="G43" s="190">
        <f t="shared" si="7"/>
        <v>1773</v>
      </c>
      <c r="H43" s="215">
        <f t="shared" si="7"/>
        <v>22</v>
      </c>
      <c r="I43" s="190">
        <f t="shared" si="7"/>
        <v>1596</v>
      </c>
      <c r="J43" s="191">
        <f>SUM(J41:J42)</f>
        <v>20</v>
      </c>
      <c r="K43" s="190">
        <f>SUM(K41:K42)</f>
        <v>1551</v>
      </c>
      <c r="L43" s="8"/>
      <c r="M43" s="8"/>
    </row>
    <row r="44" spans="1:13" ht="16.5" customHeight="1">
      <c r="A44" s="96" t="s">
        <v>16</v>
      </c>
      <c r="B44" s="192"/>
      <c r="C44" s="69"/>
      <c r="D44" s="180"/>
      <c r="E44" s="27"/>
      <c r="F44" s="180"/>
      <c r="G44" s="27"/>
      <c r="H44" s="180"/>
      <c r="I44" s="186"/>
      <c r="J44" s="187"/>
      <c r="K44" s="188"/>
      <c r="L44" s="8"/>
      <c r="M44" s="8"/>
    </row>
    <row r="45" spans="1:13" ht="16.5" customHeight="1">
      <c r="A45" s="32" t="s">
        <v>124</v>
      </c>
      <c r="B45" s="194">
        <v>82</v>
      </c>
      <c r="C45" s="195">
        <v>5610</v>
      </c>
      <c r="D45" s="194">
        <v>76</v>
      </c>
      <c r="E45" s="38">
        <v>4993</v>
      </c>
      <c r="F45" s="178">
        <v>74</v>
      </c>
      <c r="G45" s="53">
        <v>4740</v>
      </c>
      <c r="H45" s="180">
        <v>72</v>
      </c>
      <c r="I45" s="188">
        <v>4532</v>
      </c>
      <c r="J45" s="200">
        <v>66</v>
      </c>
      <c r="K45" s="201">
        <v>4281</v>
      </c>
      <c r="L45" s="8"/>
      <c r="M45" s="8"/>
    </row>
    <row r="46" spans="1:13" ht="16.5" customHeight="1">
      <c r="A46" s="32" t="s">
        <v>125</v>
      </c>
      <c r="B46" s="194">
        <v>0</v>
      </c>
      <c r="C46" s="195">
        <v>0</v>
      </c>
      <c r="D46" s="194">
        <v>2</v>
      </c>
      <c r="E46" s="38">
        <v>6</v>
      </c>
      <c r="F46" s="178">
        <v>0</v>
      </c>
      <c r="G46" s="53">
        <v>0</v>
      </c>
      <c r="H46" s="180">
        <v>0</v>
      </c>
      <c r="I46" s="188">
        <v>0</v>
      </c>
      <c r="J46" s="200">
        <v>3</v>
      </c>
      <c r="K46" s="201">
        <v>9</v>
      </c>
      <c r="L46" s="8"/>
      <c r="M46" s="8"/>
    </row>
    <row r="47" spans="1:13" ht="16.5" customHeight="1">
      <c r="A47" s="32" t="s">
        <v>113</v>
      </c>
      <c r="B47" s="197">
        <f aca="true" t="shared" si="8" ref="B47:I47">SUM(B45:B46)</f>
        <v>82</v>
      </c>
      <c r="C47" s="198">
        <f t="shared" si="8"/>
        <v>5610</v>
      </c>
      <c r="D47" s="197">
        <f t="shared" si="8"/>
        <v>78</v>
      </c>
      <c r="E47" s="45">
        <f t="shared" si="8"/>
        <v>4999</v>
      </c>
      <c r="F47" s="183">
        <f t="shared" si="8"/>
        <v>74</v>
      </c>
      <c r="G47" s="189">
        <f t="shared" si="8"/>
        <v>4740</v>
      </c>
      <c r="H47" s="185">
        <f t="shared" si="8"/>
        <v>72</v>
      </c>
      <c r="I47" s="190">
        <f t="shared" si="8"/>
        <v>4532</v>
      </c>
      <c r="J47" s="191">
        <f>SUM(J45:J46)</f>
        <v>69</v>
      </c>
      <c r="K47" s="190">
        <f>SUM(K45:K46)</f>
        <v>4290</v>
      </c>
      <c r="L47" s="8"/>
      <c r="M47" s="8"/>
    </row>
    <row r="48" spans="1:13" ht="16.5" customHeight="1">
      <c r="A48" s="96" t="s">
        <v>92</v>
      </c>
      <c r="B48" s="192"/>
      <c r="C48" s="69"/>
      <c r="D48" s="180"/>
      <c r="E48" s="27"/>
      <c r="F48" s="180"/>
      <c r="G48" s="27"/>
      <c r="H48" s="180"/>
      <c r="I48" s="186"/>
      <c r="J48" s="187"/>
      <c r="K48" s="188"/>
      <c r="L48" s="8"/>
      <c r="M48" s="8"/>
    </row>
    <row r="49" spans="1:13" ht="16.5" customHeight="1">
      <c r="A49" s="32" t="s">
        <v>126</v>
      </c>
      <c r="B49" s="194">
        <v>12</v>
      </c>
      <c r="C49" s="195">
        <v>693</v>
      </c>
      <c r="D49" s="194">
        <v>15</v>
      </c>
      <c r="E49" s="38">
        <v>855</v>
      </c>
      <c r="F49" s="178">
        <v>13</v>
      </c>
      <c r="G49" s="53">
        <v>792</v>
      </c>
      <c r="H49" s="180">
        <v>18</v>
      </c>
      <c r="I49" s="188">
        <v>1116</v>
      </c>
      <c r="J49" s="200">
        <v>18</v>
      </c>
      <c r="K49" s="201">
        <v>1134</v>
      </c>
      <c r="L49" s="8"/>
      <c r="M49" s="8"/>
    </row>
    <row r="50" spans="1:13" ht="16.5" customHeight="1">
      <c r="A50" s="32" t="s">
        <v>127</v>
      </c>
      <c r="B50" s="194">
        <v>8</v>
      </c>
      <c r="C50" s="195">
        <v>363</v>
      </c>
      <c r="D50" s="194">
        <v>2</v>
      </c>
      <c r="E50" s="38">
        <v>108</v>
      </c>
      <c r="F50" s="178">
        <v>2</v>
      </c>
      <c r="G50" s="53">
        <v>102</v>
      </c>
      <c r="H50" s="180">
        <v>1</v>
      </c>
      <c r="I50" s="188">
        <v>33</v>
      </c>
      <c r="J50" s="200">
        <v>1</v>
      </c>
      <c r="K50" s="201">
        <v>51</v>
      </c>
      <c r="L50" s="8"/>
      <c r="M50" s="8"/>
    </row>
    <row r="51" spans="1:13" ht="16.5" customHeight="1">
      <c r="A51" s="32" t="s">
        <v>113</v>
      </c>
      <c r="B51" s="197">
        <f aca="true" t="shared" si="9" ref="B51:G51">SUM(B49:B50)</f>
        <v>20</v>
      </c>
      <c r="C51" s="198">
        <f t="shared" si="9"/>
        <v>1056</v>
      </c>
      <c r="D51" s="197">
        <f t="shared" si="9"/>
        <v>17</v>
      </c>
      <c r="E51" s="45">
        <f t="shared" si="9"/>
        <v>963</v>
      </c>
      <c r="F51" s="183">
        <f t="shared" si="9"/>
        <v>15</v>
      </c>
      <c r="G51" s="189">
        <f t="shared" si="9"/>
        <v>894</v>
      </c>
      <c r="H51" s="185">
        <f>SUM(H49:H50)</f>
        <v>19</v>
      </c>
      <c r="I51" s="190">
        <f>SUM(I49:I50)</f>
        <v>1149</v>
      </c>
      <c r="J51" s="191">
        <f>SUM(J49:J50)</f>
        <v>19</v>
      </c>
      <c r="K51" s="190">
        <f>SUM(K49:K50)</f>
        <v>1185</v>
      </c>
      <c r="L51" s="8"/>
      <c r="M51" s="8"/>
    </row>
    <row r="52" spans="1:13" ht="16.5" customHeight="1">
      <c r="A52" s="96" t="s">
        <v>27</v>
      </c>
      <c r="B52" s="192"/>
      <c r="C52" s="69"/>
      <c r="D52" s="180"/>
      <c r="E52" s="27"/>
      <c r="F52" s="180"/>
      <c r="G52" s="27"/>
      <c r="H52" s="180"/>
      <c r="I52" s="186"/>
      <c r="J52" s="187"/>
      <c r="K52" s="188"/>
      <c r="L52" s="13"/>
      <c r="M52" s="13"/>
    </row>
    <row r="53" spans="1:13" ht="16.5" customHeight="1">
      <c r="A53" s="32" t="s">
        <v>128</v>
      </c>
      <c r="B53" s="41">
        <v>27</v>
      </c>
      <c r="C53" s="181">
        <v>2199</v>
      </c>
      <c r="D53" s="41">
        <v>24</v>
      </c>
      <c r="E53" s="42">
        <v>1845</v>
      </c>
      <c r="F53" s="178">
        <v>36</v>
      </c>
      <c r="G53" s="38">
        <v>1767</v>
      </c>
      <c r="H53" s="180">
        <v>35</v>
      </c>
      <c r="I53" s="188">
        <v>1470</v>
      </c>
      <c r="J53" s="200">
        <v>31</v>
      </c>
      <c r="K53" s="201">
        <v>1321</v>
      </c>
      <c r="L53" s="13"/>
      <c r="M53" s="13"/>
    </row>
    <row r="54" spans="1:13" ht="16.5" customHeight="1">
      <c r="A54" s="32" t="s">
        <v>129</v>
      </c>
      <c r="B54" s="41">
        <v>3</v>
      </c>
      <c r="C54" s="181">
        <v>12</v>
      </c>
      <c r="D54" s="41">
        <v>3</v>
      </c>
      <c r="E54" s="42">
        <v>12</v>
      </c>
      <c r="F54" s="178">
        <v>1</v>
      </c>
      <c r="G54" s="38">
        <v>3</v>
      </c>
      <c r="H54" s="180">
        <v>1</v>
      </c>
      <c r="I54" s="188">
        <v>3</v>
      </c>
      <c r="J54" s="187">
        <v>0</v>
      </c>
      <c r="K54" s="188">
        <v>0</v>
      </c>
      <c r="L54" s="13"/>
      <c r="M54" s="13"/>
    </row>
    <row r="55" spans="1:13" ht="16.5" customHeight="1">
      <c r="A55" s="95" t="s">
        <v>113</v>
      </c>
      <c r="B55" s="88">
        <f aca="true" t="shared" si="10" ref="B55:I55">SUM(B53:B54)</f>
        <v>30</v>
      </c>
      <c r="C55" s="182">
        <f t="shared" si="10"/>
        <v>2211</v>
      </c>
      <c r="D55" s="88">
        <f t="shared" si="10"/>
        <v>27</v>
      </c>
      <c r="E55" s="89">
        <f t="shared" si="10"/>
        <v>1857</v>
      </c>
      <c r="F55" s="183">
        <f t="shared" si="10"/>
        <v>37</v>
      </c>
      <c r="G55" s="45">
        <f t="shared" si="10"/>
        <v>1770</v>
      </c>
      <c r="H55" s="185">
        <f t="shared" si="10"/>
        <v>36</v>
      </c>
      <c r="I55" s="190">
        <f t="shared" si="10"/>
        <v>1473</v>
      </c>
      <c r="J55" s="191">
        <f>SUM(J53:J54)</f>
        <v>31</v>
      </c>
      <c r="K55" s="190">
        <f>SUM(K53:K54)</f>
        <v>1321</v>
      </c>
      <c r="L55" s="13"/>
      <c r="M55" s="13"/>
    </row>
    <row r="56" spans="1:13" ht="16.5" customHeight="1">
      <c r="A56" s="96" t="s">
        <v>28</v>
      </c>
      <c r="B56" s="209"/>
      <c r="C56" s="210"/>
      <c r="D56" s="209"/>
      <c r="E56" s="211"/>
      <c r="F56" s="216"/>
      <c r="G56" s="38"/>
      <c r="H56" s="180"/>
      <c r="I56" s="186"/>
      <c r="J56" s="187"/>
      <c r="K56" s="188"/>
      <c r="L56" s="13"/>
      <c r="M56" s="13"/>
    </row>
    <row r="57" spans="1:13" ht="16.5" customHeight="1">
      <c r="A57" s="32" t="s">
        <v>130</v>
      </c>
      <c r="B57" s="41">
        <v>45</v>
      </c>
      <c r="C57" s="181">
        <v>3468</v>
      </c>
      <c r="D57" s="41">
        <v>37</v>
      </c>
      <c r="E57" s="42">
        <v>2829</v>
      </c>
      <c r="F57" s="178">
        <v>38</v>
      </c>
      <c r="G57" s="38">
        <v>2592</v>
      </c>
      <c r="H57" s="180">
        <v>32</v>
      </c>
      <c r="I57" s="186">
        <v>2091</v>
      </c>
      <c r="J57" s="200">
        <v>30</v>
      </c>
      <c r="K57" s="201">
        <v>1918</v>
      </c>
      <c r="M57" s="13"/>
    </row>
    <row r="58" spans="1:13" ht="16.5" customHeight="1">
      <c r="A58" s="32" t="s">
        <v>131</v>
      </c>
      <c r="B58" s="41">
        <v>1</v>
      </c>
      <c r="C58" s="181">
        <v>3</v>
      </c>
      <c r="D58" s="41">
        <v>1</v>
      </c>
      <c r="E58" s="42">
        <v>3</v>
      </c>
      <c r="F58" s="178">
        <v>0</v>
      </c>
      <c r="G58" s="38">
        <v>0</v>
      </c>
      <c r="H58" s="180">
        <v>0</v>
      </c>
      <c r="I58" s="186">
        <v>0</v>
      </c>
      <c r="J58" s="187">
        <v>0</v>
      </c>
      <c r="K58" s="188">
        <v>0</v>
      </c>
      <c r="L58" s="13"/>
      <c r="M58" s="13"/>
    </row>
    <row r="59" spans="1:13" ht="16.5" customHeight="1">
      <c r="A59" s="217" t="s">
        <v>113</v>
      </c>
      <c r="B59" s="218">
        <f aca="true" t="shared" si="11" ref="B59:I59">SUM(B57:B58)</f>
        <v>46</v>
      </c>
      <c r="C59" s="214">
        <f t="shared" si="11"/>
        <v>3471</v>
      </c>
      <c r="D59" s="185">
        <f t="shared" si="11"/>
        <v>38</v>
      </c>
      <c r="E59" s="190">
        <f t="shared" si="11"/>
        <v>2832</v>
      </c>
      <c r="F59" s="185">
        <f t="shared" si="11"/>
        <v>38</v>
      </c>
      <c r="G59" s="190">
        <f t="shared" si="11"/>
        <v>2592</v>
      </c>
      <c r="H59" s="185">
        <f t="shared" si="11"/>
        <v>32</v>
      </c>
      <c r="I59" s="190">
        <f t="shared" si="11"/>
        <v>2091</v>
      </c>
      <c r="J59" s="191">
        <f>SUM(J57:J58)</f>
        <v>30</v>
      </c>
      <c r="K59" s="190">
        <f>SUM(K57:K58)</f>
        <v>1918</v>
      </c>
      <c r="L59" s="13"/>
      <c r="M59" s="8"/>
    </row>
    <row r="60" spans="1:13" ht="16.5" customHeight="1">
      <c r="A60" s="93" t="s">
        <v>29</v>
      </c>
      <c r="B60" s="192"/>
      <c r="C60" s="69"/>
      <c r="D60" s="180"/>
      <c r="E60" s="30"/>
      <c r="F60" s="180"/>
      <c r="G60" s="188"/>
      <c r="H60" s="180"/>
      <c r="I60" s="186"/>
      <c r="J60" s="187"/>
      <c r="K60" s="188"/>
      <c r="L60" s="13"/>
      <c r="M60" s="8"/>
    </row>
    <row r="61" spans="1:13" ht="16.5" customHeight="1">
      <c r="A61" s="32" t="s">
        <v>132</v>
      </c>
      <c r="B61" s="219">
        <v>48</v>
      </c>
      <c r="C61" s="195">
        <v>3261</v>
      </c>
      <c r="D61" s="194">
        <v>45</v>
      </c>
      <c r="E61" s="38">
        <v>3162</v>
      </c>
      <c r="F61" s="178">
        <v>47</v>
      </c>
      <c r="G61" s="53">
        <v>3193</v>
      </c>
      <c r="H61" s="180">
        <v>46</v>
      </c>
      <c r="I61" s="188">
        <v>3135</v>
      </c>
      <c r="J61" s="200">
        <v>40</v>
      </c>
      <c r="K61" s="201">
        <v>2568</v>
      </c>
      <c r="L61" s="13"/>
      <c r="M61" s="8"/>
    </row>
    <row r="62" spans="1:13" ht="16.5" customHeight="1">
      <c r="A62" s="32" t="s">
        <v>133</v>
      </c>
      <c r="B62" s="220">
        <v>1</v>
      </c>
      <c r="C62" s="69">
        <v>3</v>
      </c>
      <c r="D62" s="180">
        <v>4</v>
      </c>
      <c r="E62" s="30">
        <v>12</v>
      </c>
      <c r="F62" s="178">
        <v>1</v>
      </c>
      <c r="G62" s="188">
        <v>6</v>
      </c>
      <c r="H62" s="180">
        <v>0</v>
      </c>
      <c r="I62" s="188">
        <v>0</v>
      </c>
      <c r="J62" s="200">
        <v>1</v>
      </c>
      <c r="K62" s="201">
        <v>3</v>
      </c>
      <c r="L62" s="13"/>
      <c r="M62" s="8"/>
    </row>
    <row r="63" spans="1:13" ht="16.5" customHeight="1">
      <c r="A63" s="32" t="s">
        <v>134</v>
      </c>
      <c r="B63" s="220">
        <v>3</v>
      </c>
      <c r="C63" s="69">
        <v>129</v>
      </c>
      <c r="D63" s="180">
        <v>5</v>
      </c>
      <c r="E63" s="30">
        <v>237</v>
      </c>
      <c r="F63" s="178">
        <v>5</v>
      </c>
      <c r="G63" s="188">
        <v>327</v>
      </c>
      <c r="H63" s="180">
        <v>5</v>
      </c>
      <c r="I63" s="188">
        <v>339</v>
      </c>
      <c r="J63" s="200">
        <v>5</v>
      </c>
      <c r="K63" s="201">
        <v>330</v>
      </c>
      <c r="L63" s="13"/>
      <c r="M63" s="8"/>
    </row>
    <row r="64" spans="1:13" ht="16.5" customHeight="1">
      <c r="A64" s="32" t="s">
        <v>166</v>
      </c>
      <c r="B64" s="220">
        <v>0</v>
      </c>
      <c r="C64" s="69">
        <v>0</v>
      </c>
      <c r="D64" s="220">
        <v>0</v>
      </c>
      <c r="E64" s="69">
        <v>0</v>
      </c>
      <c r="F64" s="220">
        <v>0</v>
      </c>
      <c r="G64" s="294">
        <v>0</v>
      </c>
      <c r="H64" s="30">
        <v>1</v>
      </c>
      <c r="I64" s="188">
        <v>3</v>
      </c>
      <c r="J64" s="187">
        <v>0</v>
      </c>
      <c r="K64" s="188">
        <v>0</v>
      </c>
      <c r="L64" s="13"/>
      <c r="M64" s="8"/>
    </row>
    <row r="65" spans="1:13" ht="16.5" customHeight="1">
      <c r="A65" s="217" t="s">
        <v>113</v>
      </c>
      <c r="B65" s="221">
        <f aca="true" t="shared" si="12" ref="B65:G65">SUM(B61:B63)</f>
        <v>52</v>
      </c>
      <c r="C65" s="214">
        <f t="shared" si="12"/>
        <v>3393</v>
      </c>
      <c r="D65" s="191">
        <f t="shared" si="12"/>
        <v>54</v>
      </c>
      <c r="E65" s="190">
        <f t="shared" si="12"/>
        <v>3411</v>
      </c>
      <c r="F65" s="185">
        <f t="shared" si="12"/>
        <v>53</v>
      </c>
      <c r="G65" s="190">
        <f t="shared" si="12"/>
        <v>3526</v>
      </c>
      <c r="H65" s="215">
        <f>SUM(H61:H64)</f>
        <v>52</v>
      </c>
      <c r="I65" s="190">
        <f>SUM(I61:I64)</f>
        <v>3477</v>
      </c>
      <c r="J65" s="191">
        <f>SUM(J61:J64)</f>
        <v>46</v>
      </c>
      <c r="K65" s="190">
        <f>SUM(K61:K64)</f>
        <v>2901</v>
      </c>
      <c r="L65" s="8"/>
      <c r="M65" s="8"/>
    </row>
    <row r="66" spans="1:13" ht="16.5" customHeight="1">
      <c r="A66" s="98" t="s">
        <v>30</v>
      </c>
      <c r="B66" s="88">
        <v>7</v>
      </c>
      <c r="C66" s="182">
        <v>330</v>
      </c>
      <c r="D66" s="88">
        <v>7</v>
      </c>
      <c r="E66" s="89">
        <v>345</v>
      </c>
      <c r="F66" s="169">
        <v>9</v>
      </c>
      <c r="G66" s="222">
        <v>360</v>
      </c>
      <c r="H66" s="223">
        <v>6</v>
      </c>
      <c r="I66" s="224">
        <v>300</v>
      </c>
      <c r="J66" s="225">
        <v>6</v>
      </c>
      <c r="K66" s="226">
        <v>294</v>
      </c>
      <c r="L66" s="8"/>
      <c r="M66" s="21"/>
    </row>
    <row r="67" spans="1:13" ht="16.5" customHeight="1">
      <c r="A67" s="85" t="s">
        <v>31</v>
      </c>
      <c r="B67" s="166">
        <v>28</v>
      </c>
      <c r="C67" s="167">
        <v>1674</v>
      </c>
      <c r="D67" s="166">
        <v>25</v>
      </c>
      <c r="E67" s="227">
        <v>1362</v>
      </c>
      <c r="F67" s="169">
        <v>30</v>
      </c>
      <c r="G67" s="222">
        <v>1268</v>
      </c>
      <c r="H67" s="223">
        <v>23</v>
      </c>
      <c r="I67" s="224">
        <v>1282</v>
      </c>
      <c r="J67" s="225">
        <v>21</v>
      </c>
      <c r="K67" s="226">
        <v>1085</v>
      </c>
      <c r="L67" s="8"/>
      <c r="M67" s="8"/>
    </row>
    <row r="68" spans="1:13" ht="16.5" customHeight="1">
      <c r="A68" s="96" t="s">
        <v>32</v>
      </c>
      <c r="B68" s="209"/>
      <c r="C68" s="210"/>
      <c r="D68" s="209"/>
      <c r="E68" s="228"/>
      <c r="F68" s="178"/>
      <c r="G68" s="53"/>
      <c r="H68" s="180"/>
      <c r="I68" s="186"/>
      <c r="J68" s="187"/>
      <c r="K68" s="188"/>
      <c r="L68" s="8"/>
      <c r="M68" s="8"/>
    </row>
    <row r="69" spans="1:13" ht="16.5" customHeight="1">
      <c r="A69" s="32" t="s">
        <v>135</v>
      </c>
      <c r="B69" s="41">
        <v>134</v>
      </c>
      <c r="C69" s="181">
        <v>8945</v>
      </c>
      <c r="D69" s="41">
        <v>130</v>
      </c>
      <c r="E69" s="42">
        <v>8715</v>
      </c>
      <c r="F69" s="178">
        <v>125</v>
      </c>
      <c r="G69" s="229">
        <v>8470</v>
      </c>
      <c r="H69" s="180">
        <v>136</v>
      </c>
      <c r="I69" s="188">
        <v>7450</v>
      </c>
      <c r="J69" s="200">
        <v>117</v>
      </c>
      <c r="K69" s="201">
        <v>6610</v>
      </c>
      <c r="L69" s="8"/>
      <c r="M69" s="8"/>
    </row>
    <row r="70" spans="1:13" ht="16.5" customHeight="1">
      <c r="A70" s="32" t="s">
        <v>136</v>
      </c>
      <c r="B70" s="41">
        <v>0</v>
      </c>
      <c r="C70" s="181">
        <v>0</v>
      </c>
      <c r="D70" s="41">
        <v>1</v>
      </c>
      <c r="E70" s="42">
        <v>3</v>
      </c>
      <c r="F70" s="178">
        <v>0</v>
      </c>
      <c r="G70" s="53">
        <v>0</v>
      </c>
      <c r="H70" s="180">
        <v>0</v>
      </c>
      <c r="I70" s="188">
        <v>0</v>
      </c>
      <c r="J70" s="200">
        <v>1</v>
      </c>
      <c r="K70" s="201">
        <v>5</v>
      </c>
      <c r="L70" s="8"/>
      <c r="M70" s="8"/>
    </row>
    <row r="71" spans="1:13" ht="16.5" customHeight="1">
      <c r="A71" s="32" t="s">
        <v>137</v>
      </c>
      <c r="B71" s="41">
        <v>4</v>
      </c>
      <c r="C71" s="181">
        <v>78</v>
      </c>
      <c r="D71" s="41">
        <v>2</v>
      </c>
      <c r="E71" s="42">
        <v>42</v>
      </c>
      <c r="F71" s="178">
        <v>5</v>
      </c>
      <c r="G71" s="53">
        <v>126</v>
      </c>
      <c r="H71" s="180">
        <v>2</v>
      </c>
      <c r="I71" s="188">
        <v>21</v>
      </c>
      <c r="J71" s="200">
        <v>2</v>
      </c>
      <c r="K71" s="201">
        <v>9</v>
      </c>
      <c r="L71" s="8"/>
      <c r="M71" s="8"/>
    </row>
    <row r="72" spans="1:11" ht="16.5" customHeight="1">
      <c r="A72" s="69" t="s">
        <v>113</v>
      </c>
      <c r="B72" s="218">
        <f aca="true" t="shared" si="13" ref="B72:I72">SUM(B69:B71)</f>
        <v>138</v>
      </c>
      <c r="C72" s="214">
        <f t="shared" si="13"/>
        <v>9023</v>
      </c>
      <c r="D72" s="185">
        <f t="shared" si="13"/>
        <v>133</v>
      </c>
      <c r="E72" s="190">
        <f t="shared" si="13"/>
        <v>8760</v>
      </c>
      <c r="F72" s="185">
        <f t="shared" si="13"/>
        <v>130</v>
      </c>
      <c r="G72" s="190">
        <f t="shared" si="13"/>
        <v>8596</v>
      </c>
      <c r="H72" s="185">
        <f t="shared" si="13"/>
        <v>138</v>
      </c>
      <c r="I72" s="190">
        <f t="shared" si="13"/>
        <v>7471</v>
      </c>
      <c r="J72" s="191">
        <f>SUM(J69:J71)</f>
        <v>120</v>
      </c>
      <c r="K72" s="190">
        <f>SUM(K69:K71)</f>
        <v>6624</v>
      </c>
    </row>
    <row r="73" spans="1:11" ht="16.5" customHeight="1">
      <c r="A73" s="96" t="s">
        <v>33</v>
      </c>
      <c r="B73" s="194"/>
      <c r="C73" s="195"/>
      <c r="D73" s="194"/>
      <c r="E73" s="38"/>
      <c r="F73" s="178"/>
      <c r="G73" s="229"/>
      <c r="H73" s="180"/>
      <c r="I73" s="186"/>
      <c r="J73" s="187"/>
      <c r="K73" s="188"/>
    </row>
    <row r="74" spans="1:11" ht="16.5" customHeight="1">
      <c r="A74" s="97" t="s">
        <v>33</v>
      </c>
      <c r="B74" s="194">
        <v>131</v>
      </c>
      <c r="C74" s="195">
        <v>2400</v>
      </c>
      <c r="D74" s="194">
        <v>118</v>
      </c>
      <c r="E74" s="38">
        <v>2153</v>
      </c>
      <c r="F74" s="178">
        <v>123</v>
      </c>
      <c r="G74" s="229">
        <v>1911</v>
      </c>
      <c r="H74" s="180">
        <v>123</v>
      </c>
      <c r="I74" s="188">
        <v>1645</v>
      </c>
      <c r="J74" s="200">
        <v>119</v>
      </c>
      <c r="K74" s="201">
        <v>1515</v>
      </c>
    </row>
    <row r="75" spans="1:11" ht="16.5" customHeight="1">
      <c r="A75" s="97" t="s">
        <v>162</v>
      </c>
      <c r="B75" s="194">
        <v>0</v>
      </c>
      <c r="C75" s="237">
        <v>0</v>
      </c>
      <c r="D75" s="194">
        <v>0</v>
      </c>
      <c r="E75" s="237">
        <v>0</v>
      </c>
      <c r="F75" s="194">
        <v>0</v>
      </c>
      <c r="G75" s="237">
        <v>0</v>
      </c>
      <c r="H75" s="194">
        <v>0</v>
      </c>
      <c r="I75" s="237">
        <v>0</v>
      </c>
      <c r="J75" s="200">
        <v>1</v>
      </c>
      <c r="K75" s="201">
        <v>3</v>
      </c>
    </row>
    <row r="76" spans="1:11" ht="16.5" customHeight="1">
      <c r="A76" s="97" t="s">
        <v>34</v>
      </c>
      <c r="B76" s="194">
        <v>17</v>
      </c>
      <c r="C76" s="195">
        <v>528</v>
      </c>
      <c r="D76" s="194">
        <v>16</v>
      </c>
      <c r="E76" s="38">
        <v>444</v>
      </c>
      <c r="F76" s="178">
        <v>15</v>
      </c>
      <c r="G76" s="53">
        <v>499</v>
      </c>
      <c r="H76" s="180">
        <v>17</v>
      </c>
      <c r="I76" s="188">
        <v>430</v>
      </c>
      <c r="J76" s="200">
        <v>16</v>
      </c>
      <c r="K76" s="201">
        <v>450</v>
      </c>
    </row>
    <row r="77" spans="1:11" ht="16.5" customHeight="1">
      <c r="A77" s="97" t="s">
        <v>163</v>
      </c>
      <c r="B77" s="194">
        <v>0</v>
      </c>
      <c r="C77" s="237">
        <v>0</v>
      </c>
      <c r="D77" s="194">
        <v>0</v>
      </c>
      <c r="E77" s="237">
        <v>0</v>
      </c>
      <c r="F77" s="194">
        <v>0</v>
      </c>
      <c r="G77" s="237">
        <v>0</v>
      </c>
      <c r="H77" s="180">
        <v>1</v>
      </c>
      <c r="I77" s="188">
        <v>3</v>
      </c>
      <c r="J77" s="187">
        <v>0</v>
      </c>
      <c r="K77" s="188">
        <v>0</v>
      </c>
    </row>
    <row r="78" spans="1:11" ht="16.5" customHeight="1">
      <c r="A78" s="44" t="s">
        <v>75</v>
      </c>
      <c r="B78" s="197">
        <f aca="true" t="shared" si="14" ref="B78:C78">SUM(B73:B76)</f>
        <v>148</v>
      </c>
      <c r="C78" s="198">
        <f t="shared" si="14"/>
        <v>2928</v>
      </c>
      <c r="D78" s="197">
        <v>135</v>
      </c>
      <c r="E78" s="45">
        <v>2597</v>
      </c>
      <c r="F78" s="183">
        <f>SUM(F74:F76)</f>
        <v>138</v>
      </c>
      <c r="G78" s="295">
        <f>SUM(G74:G76)</f>
        <v>2410</v>
      </c>
      <c r="H78" s="54">
        <f>SUM(H74:H77)</f>
        <v>141</v>
      </c>
      <c r="I78" s="190">
        <f>SUM(I74:I77)</f>
        <v>2078</v>
      </c>
      <c r="J78" s="191">
        <f>SUM(J74:J77)</f>
        <v>136</v>
      </c>
      <c r="K78" s="190">
        <f>SUM(K74:K77)</f>
        <v>1968</v>
      </c>
    </row>
    <row r="79" spans="1:11" ht="16.5" customHeight="1">
      <c r="A79" s="96" t="s">
        <v>71</v>
      </c>
      <c r="B79" s="230"/>
      <c r="C79" s="231"/>
      <c r="D79" s="230"/>
      <c r="E79" s="232"/>
      <c r="F79" s="233"/>
      <c r="G79" s="229"/>
      <c r="H79" s="180"/>
      <c r="I79" s="186"/>
      <c r="J79" s="187"/>
      <c r="K79" s="188"/>
    </row>
    <row r="80" spans="1:11" ht="16.5" customHeight="1">
      <c r="A80" s="97" t="s">
        <v>36</v>
      </c>
      <c r="B80" s="197">
        <v>1</v>
      </c>
      <c r="C80" s="204">
        <v>105</v>
      </c>
      <c r="D80" s="197">
        <v>1</v>
      </c>
      <c r="E80" s="205">
        <v>75</v>
      </c>
      <c r="F80" s="183">
        <v>1</v>
      </c>
      <c r="G80" s="189">
        <v>78</v>
      </c>
      <c r="H80" s="185">
        <v>1</v>
      </c>
      <c r="I80" s="190">
        <v>75</v>
      </c>
      <c r="J80" s="234">
        <v>1</v>
      </c>
      <c r="K80" s="235">
        <v>54</v>
      </c>
    </row>
    <row r="81" spans="1:11" ht="16.5" customHeight="1">
      <c r="A81" s="96" t="s">
        <v>73</v>
      </c>
      <c r="B81" s="230"/>
      <c r="C81" s="231"/>
      <c r="D81" s="230"/>
      <c r="E81" s="232"/>
      <c r="F81" s="216"/>
      <c r="G81" s="229"/>
      <c r="H81" s="180"/>
      <c r="I81" s="186"/>
      <c r="J81" s="187"/>
      <c r="K81" s="188"/>
    </row>
    <row r="82" spans="1:11" ht="16.5" customHeight="1">
      <c r="A82" s="32" t="s">
        <v>138</v>
      </c>
      <c r="B82" s="219">
        <v>24</v>
      </c>
      <c r="C82" s="195">
        <v>2184</v>
      </c>
      <c r="D82" s="194">
        <v>27</v>
      </c>
      <c r="E82" s="38">
        <v>2142</v>
      </c>
      <c r="F82" s="178">
        <v>26</v>
      </c>
      <c r="G82" s="229">
        <v>2109</v>
      </c>
      <c r="H82" s="180">
        <v>24</v>
      </c>
      <c r="I82" s="188">
        <v>1800</v>
      </c>
      <c r="J82" s="200">
        <v>21</v>
      </c>
      <c r="K82" s="201">
        <v>1557</v>
      </c>
    </row>
    <row r="83" spans="1:11" ht="16.5" customHeight="1">
      <c r="A83" s="32" t="s">
        <v>139</v>
      </c>
      <c r="B83" s="219">
        <v>3</v>
      </c>
      <c r="C83" s="236">
        <v>15</v>
      </c>
      <c r="D83" s="194">
        <v>1</v>
      </c>
      <c r="E83" s="237">
        <v>3</v>
      </c>
      <c r="F83" s="178">
        <v>1</v>
      </c>
      <c r="G83" s="229">
        <v>15</v>
      </c>
      <c r="H83" s="180">
        <v>0</v>
      </c>
      <c r="I83" s="188">
        <v>0</v>
      </c>
      <c r="J83" s="187">
        <v>0</v>
      </c>
      <c r="K83" s="188">
        <v>0</v>
      </c>
    </row>
    <row r="84" spans="1:11" ht="16.5" customHeight="1">
      <c r="A84" s="69" t="s">
        <v>113</v>
      </c>
      <c r="B84" s="221">
        <f aca="true" t="shared" si="15" ref="B84:I84">SUM(B82:B83)</f>
        <v>27</v>
      </c>
      <c r="C84" s="214">
        <f t="shared" si="15"/>
        <v>2199</v>
      </c>
      <c r="D84" s="191">
        <f t="shared" si="15"/>
        <v>28</v>
      </c>
      <c r="E84" s="190">
        <f t="shared" si="15"/>
        <v>2145</v>
      </c>
      <c r="F84" s="183">
        <f t="shared" si="15"/>
        <v>27</v>
      </c>
      <c r="G84" s="189">
        <f t="shared" si="15"/>
        <v>2124</v>
      </c>
      <c r="H84" s="185">
        <f t="shared" si="15"/>
        <v>24</v>
      </c>
      <c r="I84" s="190">
        <f t="shared" si="15"/>
        <v>1800</v>
      </c>
      <c r="J84" s="191">
        <f>SUM(J82:J83)</f>
        <v>21</v>
      </c>
      <c r="K84" s="190">
        <f>SUM(K82:K83)</f>
        <v>1557</v>
      </c>
    </row>
    <row r="85" spans="1:11" ht="16.5" customHeight="1">
      <c r="A85" s="96" t="s">
        <v>35</v>
      </c>
      <c r="B85" s="174"/>
      <c r="C85" s="175"/>
      <c r="D85" s="176"/>
      <c r="E85" s="177"/>
      <c r="F85" s="178"/>
      <c r="G85" s="53"/>
      <c r="H85" s="180"/>
      <c r="I85" s="186"/>
      <c r="J85" s="187"/>
      <c r="K85" s="188"/>
    </row>
    <row r="86" spans="1:11" ht="16.5" customHeight="1">
      <c r="A86" s="32" t="s">
        <v>140</v>
      </c>
      <c r="B86" s="238">
        <v>26</v>
      </c>
      <c r="C86" s="239">
        <v>1836</v>
      </c>
      <c r="D86" s="240">
        <v>25</v>
      </c>
      <c r="E86" s="241">
        <v>1531</v>
      </c>
      <c r="F86" s="178">
        <v>23</v>
      </c>
      <c r="G86" s="53">
        <v>1274</v>
      </c>
      <c r="H86" s="180">
        <v>19</v>
      </c>
      <c r="I86" s="188">
        <v>1138</v>
      </c>
      <c r="J86" s="200">
        <v>20</v>
      </c>
      <c r="K86" s="201">
        <v>1140</v>
      </c>
    </row>
    <row r="87" spans="1:11" ht="16.5" customHeight="1">
      <c r="A87" s="32" t="s">
        <v>141</v>
      </c>
      <c r="B87" s="220">
        <v>0</v>
      </c>
      <c r="C87" s="69">
        <v>0</v>
      </c>
      <c r="D87" s="180">
        <v>0</v>
      </c>
      <c r="E87" s="27">
        <v>0</v>
      </c>
      <c r="F87" s="178">
        <v>1</v>
      </c>
      <c r="G87" s="53">
        <v>54</v>
      </c>
      <c r="H87" s="180">
        <v>2</v>
      </c>
      <c r="I87" s="188">
        <v>111</v>
      </c>
      <c r="J87" s="200">
        <v>4</v>
      </c>
      <c r="K87" s="201">
        <v>168</v>
      </c>
    </row>
    <row r="88" spans="1:11" ht="16.5" customHeight="1">
      <c r="A88" s="32" t="s">
        <v>142</v>
      </c>
      <c r="B88" s="220">
        <v>0</v>
      </c>
      <c r="C88" s="69">
        <v>0</v>
      </c>
      <c r="D88" s="180">
        <v>0</v>
      </c>
      <c r="E88" s="27">
        <v>0</v>
      </c>
      <c r="F88" s="178">
        <v>1</v>
      </c>
      <c r="G88" s="53">
        <v>3</v>
      </c>
      <c r="H88" s="180">
        <v>0</v>
      </c>
      <c r="I88" s="188">
        <v>0</v>
      </c>
      <c r="J88" s="187">
        <v>0</v>
      </c>
      <c r="K88" s="188">
        <v>0</v>
      </c>
    </row>
    <row r="89" spans="1:11" ht="16.5" customHeight="1">
      <c r="A89" s="69" t="s">
        <v>113</v>
      </c>
      <c r="B89" s="220">
        <f aca="true" t="shared" si="16" ref="B89:I89">SUM(B86:B88)</f>
        <v>26</v>
      </c>
      <c r="C89" s="164">
        <f t="shared" si="16"/>
        <v>1836</v>
      </c>
      <c r="D89" s="180">
        <f t="shared" si="16"/>
        <v>25</v>
      </c>
      <c r="E89" s="186">
        <f t="shared" si="16"/>
        <v>1531</v>
      </c>
      <c r="F89" s="185">
        <f t="shared" si="16"/>
        <v>25</v>
      </c>
      <c r="G89" s="189">
        <f t="shared" si="16"/>
        <v>1331</v>
      </c>
      <c r="H89" s="185">
        <f t="shared" si="16"/>
        <v>21</v>
      </c>
      <c r="I89" s="190">
        <f t="shared" si="16"/>
        <v>1249</v>
      </c>
      <c r="J89" s="191">
        <f>SUM(J86:J88)</f>
        <v>24</v>
      </c>
      <c r="K89" s="190">
        <f>SUM(K86:K88)</f>
        <v>1308</v>
      </c>
    </row>
    <row r="90" spans="1:11" ht="16.5" customHeight="1">
      <c r="A90" s="96" t="s">
        <v>37</v>
      </c>
      <c r="B90" s="174"/>
      <c r="C90" s="175"/>
      <c r="D90" s="176"/>
      <c r="E90" s="177"/>
      <c r="F90" s="180"/>
      <c r="G90" s="229"/>
      <c r="H90" s="180"/>
      <c r="I90" s="186"/>
      <c r="J90" s="187"/>
      <c r="K90" s="188"/>
    </row>
    <row r="91" spans="1:11" ht="16.5" customHeight="1">
      <c r="A91" s="32" t="s">
        <v>143</v>
      </c>
      <c r="B91" s="240">
        <v>42</v>
      </c>
      <c r="C91" s="239">
        <v>2431</v>
      </c>
      <c r="D91" s="240">
        <v>38</v>
      </c>
      <c r="E91" s="241">
        <v>1989</v>
      </c>
      <c r="F91" s="178">
        <v>34</v>
      </c>
      <c r="G91" s="229">
        <v>1657</v>
      </c>
      <c r="H91" s="180">
        <v>35</v>
      </c>
      <c r="I91" s="188">
        <v>1710</v>
      </c>
      <c r="J91" s="200">
        <v>36</v>
      </c>
      <c r="K91" s="201">
        <v>1705</v>
      </c>
    </row>
    <row r="92" spans="1:11" ht="16.5" customHeight="1">
      <c r="A92" s="32" t="s">
        <v>144</v>
      </c>
      <c r="B92" s="240">
        <v>1</v>
      </c>
      <c r="C92" s="239">
        <v>3</v>
      </c>
      <c r="D92" s="240">
        <v>0</v>
      </c>
      <c r="E92" s="241">
        <v>0</v>
      </c>
      <c r="F92" s="178">
        <v>1</v>
      </c>
      <c r="G92" s="229">
        <v>3</v>
      </c>
      <c r="H92" s="180">
        <v>0</v>
      </c>
      <c r="I92" s="188">
        <v>0</v>
      </c>
      <c r="J92" s="187">
        <v>0</v>
      </c>
      <c r="K92" s="188">
        <v>0</v>
      </c>
    </row>
    <row r="93" spans="1:11" ht="16.5" customHeight="1">
      <c r="A93" s="32" t="s">
        <v>75</v>
      </c>
      <c r="B93" s="242">
        <f aca="true" t="shared" si="17" ref="B93:I93">SUM(B91:B92)</f>
        <v>43</v>
      </c>
      <c r="C93" s="243">
        <f t="shared" si="17"/>
        <v>2434</v>
      </c>
      <c r="D93" s="242">
        <f t="shared" si="17"/>
        <v>38</v>
      </c>
      <c r="E93" s="244">
        <f t="shared" si="17"/>
        <v>1989</v>
      </c>
      <c r="F93" s="183">
        <f t="shared" si="17"/>
        <v>35</v>
      </c>
      <c r="G93" s="189">
        <f t="shared" si="17"/>
        <v>1660</v>
      </c>
      <c r="H93" s="185">
        <f t="shared" si="17"/>
        <v>35</v>
      </c>
      <c r="I93" s="190">
        <f t="shared" si="17"/>
        <v>1710</v>
      </c>
      <c r="J93" s="191">
        <f>SUM(J91:J92)</f>
        <v>36</v>
      </c>
      <c r="K93" s="190">
        <f>SUM(K91:K92)</f>
        <v>1705</v>
      </c>
    </row>
    <row r="94" spans="1:11" ht="16.5" customHeight="1">
      <c r="A94" s="96" t="s">
        <v>38</v>
      </c>
      <c r="B94" s="240"/>
      <c r="C94" s="239"/>
      <c r="D94" s="240"/>
      <c r="E94" s="241"/>
      <c r="F94" s="178"/>
      <c r="G94" s="53"/>
      <c r="H94" s="180"/>
      <c r="I94" s="186"/>
      <c r="J94" s="187"/>
      <c r="K94" s="188"/>
    </row>
    <row r="95" spans="1:11" ht="16.5" customHeight="1">
      <c r="A95" s="32" t="s">
        <v>146</v>
      </c>
      <c r="B95" s="219">
        <v>64</v>
      </c>
      <c r="C95" s="195">
        <v>4573</v>
      </c>
      <c r="D95" s="194">
        <v>74</v>
      </c>
      <c r="E95" s="38">
        <v>4228</v>
      </c>
      <c r="F95" s="178">
        <v>63</v>
      </c>
      <c r="G95" s="53">
        <v>4268</v>
      </c>
      <c r="H95" s="180">
        <v>68</v>
      </c>
      <c r="I95" s="188">
        <v>4280</v>
      </c>
      <c r="J95" s="200">
        <v>69</v>
      </c>
      <c r="K95" s="201">
        <v>4159</v>
      </c>
    </row>
    <row r="96" spans="1:11" ht="16.5" customHeight="1">
      <c r="A96" s="32" t="s">
        <v>145</v>
      </c>
      <c r="B96" s="238">
        <v>2</v>
      </c>
      <c r="C96" s="239">
        <v>12</v>
      </c>
      <c r="D96" s="240">
        <v>1</v>
      </c>
      <c r="E96" s="241">
        <v>3</v>
      </c>
      <c r="F96" s="178">
        <v>2</v>
      </c>
      <c r="G96" s="53">
        <v>6</v>
      </c>
      <c r="H96" s="180">
        <v>1</v>
      </c>
      <c r="I96" s="188">
        <v>3</v>
      </c>
      <c r="J96" s="200">
        <v>4</v>
      </c>
      <c r="K96" s="201">
        <v>14</v>
      </c>
    </row>
    <row r="97" spans="1:11" ht="16.5" customHeight="1">
      <c r="A97" s="69" t="s">
        <v>113</v>
      </c>
      <c r="B97" s="245">
        <f aca="true" t="shared" si="18" ref="B97:I97">SUM(B95:B96)</f>
        <v>66</v>
      </c>
      <c r="C97" s="164">
        <f t="shared" si="18"/>
        <v>4585</v>
      </c>
      <c r="D97" s="187">
        <f t="shared" si="18"/>
        <v>75</v>
      </c>
      <c r="E97" s="186">
        <f t="shared" si="18"/>
        <v>4231</v>
      </c>
      <c r="F97" s="183">
        <f t="shared" si="18"/>
        <v>65</v>
      </c>
      <c r="G97" s="189">
        <f t="shared" si="18"/>
        <v>4274</v>
      </c>
      <c r="H97" s="185">
        <f t="shared" si="18"/>
        <v>69</v>
      </c>
      <c r="I97" s="190">
        <f t="shared" si="18"/>
        <v>4283</v>
      </c>
      <c r="J97" s="187">
        <f>SUM(J95:J96)</f>
        <v>73</v>
      </c>
      <c r="K97" s="188">
        <f>SUM(K95:K96)</f>
        <v>4173</v>
      </c>
    </row>
    <row r="98" spans="1:11" ht="16.5" customHeight="1">
      <c r="A98" s="96" t="s">
        <v>93</v>
      </c>
      <c r="B98" s="246">
        <v>16</v>
      </c>
      <c r="C98" s="247">
        <v>1026</v>
      </c>
      <c r="D98" s="246">
        <v>15</v>
      </c>
      <c r="E98" s="248">
        <v>993</v>
      </c>
      <c r="F98" s="169">
        <v>15</v>
      </c>
      <c r="G98" s="222">
        <v>1029</v>
      </c>
      <c r="H98" s="171">
        <v>17</v>
      </c>
      <c r="I98" s="249">
        <v>1140</v>
      </c>
      <c r="J98" s="250">
        <v>17</v>
      </c>
      <c r="K98" s="226">
        <v>1254</v>
      </c>
    </row>
    <row r="99" spans="1:11" ht="16.5" customHeight="1">
      <c r="A99" s="96" t="s">
        <v>39</v>
      </c>
      <c r="B99" s="194"/>
      <c r="C99" s="195"/>
      <c r="D99" s="194"/>
      <c r="E99" s="38"/>
      <c r="F99" s="178"/>
      <c r="G99" s="53"/>
      <c r="H99" s="180"/>
      <c r="I99" s="186"/>
      <c r="J99" s="187"/>
      <c r="K99" s="188"/>
    </row>
    <row r="100" spans="1:11" ht="16.5" customHeight="1">
      <c r="A100" s="69" t="s">
        <v>147</v>
      </c>
      <c r="B100" s="219">
        <v>49</v>
      </c>
      <c r="C100" s="195">
        <v>3033</v>
      </c>
      <c r="D100" s="194">
        <v>59</v>
      </c>
      <c r="E100" s="38">
        <v>3195</v>
      </c>
      <c r="F100" s="178">
        <v>62</v>
      </c>
      <c r="G100" s="53">
        <v>3660</v>
      </c>
      <c r="H100" s="180">
        <v>70</v>
      </c>
      <c r="I100" s="188">
        <v>4128</v>
      </c>
      <c r="J100" s="200">
        <v>75</v>
      </c>
      <c r="K100" s="201">
        <v>4102</v>
      </c>
    </row>
    <row r="101" spans="1:11" ht="16.5" customHeight="1">
      <c r="A101" s="32" t="s">
        <v>148</v>
      </c>
      <c r="B101" s="219">
        <v>1</v>
      </c>
      <c r="C101" s="195">
        <v>3</v>
      </c>
      <c r="D101" s="194">
        <v>3</v>
      </c>
      <c r="E101" s="38">
        <v>9</v>
      </c>
      <c r="F101" s="178">
        <v>3</v>
      </c>
      <c r="G101" s="53">
        <v>9</v>
      </c>
      <c r="H101" s="180">
        <v>0</v>
      </c>
      <c r="I101" s="188">
        <v>0</v>
      </c>
      <c r="J101" s="200">
        <v>4</v>
      </c>
      <c r="K101" s="201">
        <v>24</v>
      </c>
    </row>
    <row r="102" spans="1:11" ht="16.5" customHeight="1">
      <c r="A102" s="95" t="s">
        <v>113</v>
      </c>
      <c r="B102" s="221">
        <f aca="true" t="shared" si="19" ref="B102:I102">SUM(B100:B101)</f>
        <v>50</v>
      </c>
      <c r="C102" s="214">
        <f t="shared" si="19"/>
        <v>3036</v>
      </c>
      <c r="D102" s="191">
        <f t="shared" si="19"/>
        <v>62</v>
      </c>
      <c r="E102" s="190">
        <f t="shared" si="19"/>
        <v>3204</v>
      </c>
      <c r="F102" s="183">
        <f t="shared" si="19"/>
        <v>65</v>
      </c>
      <c r="G102" s="189">
        <f t="shared" si="19"/>
        <v>3669</v>
      </c>
      <c r="H102" s="185">
        <f t="shared" si="19"/>
        <v>70</v>
      </c>
      <c r="I102" s="190">
        <f t="shared" si="19"/>
        <v>4128</v>
      </c>
      <c r="J102" s="191">
        <f>SUM(J100:J101)</f>
        <v>79</v>
      </c>
      <c r="K102" s="190">
        <f>SUM(K100:K101)</f>
        <v>4126</v>
      </c>
    </row>
    <row r="103" spans="1:11" ht="16.5" customHeight="1">
      <c r="A103" s="93" t="s">
        <v>36</v>
      </c>
      <c r="B103" s="192"/>
      <c r="C103" s="69"/>
      <c r="D103" s="180"/>
      <c r="E103" s="27"/>
      <c r="F103" s="178"/>
      <c r="G103" s="53"/>
      <c r="H103" s="180"/>
      <c r="I103" s="186"/>
      <c r="J103" s="187"/>
      <c r="K103" s="188"/>
    </row>
    <row r="104" spans="1:11" ht="16.5" customHeight="1">
      <c r="A104" s="32" t="s">
        <v>151</v>
      </c>
      <c r="B104" s="219">
        <v>35</v>
      </c>
      <c r="C104" s="195">
        <v>2901</v>
      </c>
      <c r="D104" s="194">
        <v>37</v>
      </c>
      <c r="E104" s="38">
        <v>2796</v>
      </c>
      <c r="F104" s="178">
        <v>32</v>
      </c>
      <c r="G104" s="53">
        <v>2400</v>
      </c>
      <c r="H104" s="180">
        <v>31</v>
      </c>
      <c r="I104" s="188">
        <v>2271</v>
      </c>
      <c r="J104" s="200">
        <v>31</v>
      </c>
      <c r="K104" s="201">
        <v>1962</v>
      </c>
    </row>
    <row r="105" spans="1:11" ht="16.5" customHeight="1">
      <c r="A105" s="32" t="s">
        <v>152</v>
      </c>
      <c r="B105" s="220">
        <v>0</v>
      </c>
      <c r="C105" s="69">
        <v>0</v>
      </c>
      <c r="D105" s="180">
        <v>0</v>
      </c>
      <c r="E105" s="38">
        <v>0</v>
      </c>
      <c r="F105" s="178">
        <v>1</v>
      </c>
      <c r="G105" s="53">
        <v>3</v>
      </c>
      <c r="H105" s="180">
        <v>1</v>
      </c>
      <c r="I105" s="188">
        <v>3</v>
      </c>
      <c r="J105" s="200">
        <v>1</v>
      </c>
      <c r="K105" s="201">
        <v>3</v>
      </c>
    </row>
    <row r="106" spans="1:11" ht="16.5" customHeight="1">
      <c r="A106" s="217" t="s">
        <v>113</v>
      </c>
      <c r="B106" s="221">
        <f aca="true" t="shared" si="20" ref="B106:I106">SUM(B104:B105)</f>
        <v>35</v>
      </c>
      <c r="C106" s="214">
        <f t="shared" si="20"/>
        <v>2901</v>
      </c>
      <c r="D106" s="191">
        <f t="shared" si="20"/>
        <v>37</v>
      </c>
      <c r="E106" s="190">
        <f t="shared" si="20"/>
        <v>2796</v>
      </c>
      <c r="F106" s="183">
        <f t="shared" si="20"/>
        <v>33</v>
      </c>
      <c r="G106" s="189">
        <f t="shared" si="20"/>
        <v>2403</v>
      </c>
      <c r="H106" s="185">
        <f t="shared" si="20"/>
        <v>32</v>
      </c>
      <c r="I106" s="190">
        <f t="shared" si="20"/>
        <v>2274</v>
      </c>
      <c r="J106" s="191">
        <f>SUM(J104:J105)</f>
        <v>32</v>
      </c>
      <c r="K106" s="190">
        <f>SUM(K104:K105)</f>
        <v>1965</v>
      </c>
    </row>
    <row r="107" spans="1:11" ht="16.5" customHeight="1">
      <c r="A107" s="93" t="s">
        <v>74</v>
      </c>
      <c r="B107" s="192"/>
      <c r="C107" s="69"/>
      <c r="D107" s="180"/>
      <c r="E107" s="30"/>
      <c r="F107" s="180"/>
      <c r="G107" s="27"/>
      <c r="H107" s="180"/>
      <c r="I107" s="186"/>
      <c r="J107" s="187"/>
      <c r="K107" s="188"/>
    </row>
    <row r="108" spans="1:11" ht="16.5" customHeight="1">
      <c r="A108" s="32" t="s">
        <v>149</v>
      </c>
      <c r="B108" s="219">
        <v>22</v>
      </c>
      <c r="C108" s="195">
        <v>1485</v>
      </c>
      <c r="D108" s="194">
        <v>25</v>
      </c>
      <c r="E108" s="38">
        <v>1404</v>
      </c>
      <c r="F108" s="178">
        <v>23</v>
      </c>
      <c r="G108" s="229">
        <v>1168</v>
      </c>
      <c r="H108" s="180">
        <v>22</v>
      </c>
      <c r="I108" s="188">
        <v>1137</v>
      </c>
      <c r="J108" s="200">
        <v>21</v>
      </c>
      <c r="K108" s="201">
        <v>996</v>
      </c>
    </row>
    <row r="109" spans="1:11" ht="16.5" customHeight="1">
      <c r="A109" s="32" t="s">
        <v>150</v>
      </c>
      <c r="B109" s="219">
        <v>0</v>
      </c>
      <c r="C109" s="195">
        <v>0</v>
      </c>
      <c r="D109" s="194">
        <v>0</v>
      </c>
      <c r="E109" s="38">
        <v>0</v>
      </c>
      <c r="F109" s="178">
        <v>0</v>
      </c>
      <c r="G109" s="229">
        <v>0</v>
      </c>
      <c r="H109" s="180">
        <v>0</v>
      </c>
      <c r="I109" s="188">
        <v>0</v>
      </c>
      <c r="J109" s="187">
        <v>0</v>
      </c>
      <c r="K109" s="188">
        <v>0</v>
      </c>
    </row>
    <row r="110" spans="1:11" ht="16.5" customHeight="1">
      <c r="A110" s="217" t="s">
        <v>75</v>
      </c>
      <c r="B110" s="221">
        <f aca="true" t="shared" si="21" ref="B110:I110">SUM(B108:B109)</f>
        <v>22</v>
      </c>
      <c r="C110" s="214">
        <f t="shared" si="21"/>
        <v>1485</v>
      </c>
      <c r="D110" s="191">
        <f t="shared" si="21"/>
        <v>25</v>
      </c>
      <c r="E110" s="190">
        <f t="shared" si="21"/>
        <v>1404</v>
      </c>
      <c r="F110" s="183">
        <f t="shared" si="21"/>
        <v>23</v>
      </c>
      <c r="G110" s="189">
        <f t="shared" si="21"/>
        <v>1168</v>
      </c>
      <c r="H110" s="185">
        <f t="shared" si="21"/>
        <v>22</v>
      </c>
      <c r="I110" s="190">
        <f t="shared" si="21"/>
        <v>1137</v>
      </c>
      <c r="J110" s="191">
        <f>SUM(J108:J109)</f>
        <v>21</v>
      </c>
      <c r="K110" s="190">
        <f>SUM(K108:K109)</f>
        <v>996</v>
      </c>
    </row>
    <row r="111" spans="1:11" ht="16.5" customHeight="1">
      <c r="A111" s="96" t="s">
        <v>96</v>
      </c>
      <c r="B111" s="192"/>
      <c r="C111" s="69"/>
      <c r="D111" s="180"/>
      <c r="E111" s="27"/>
      <c r="F111" s="178"/>
      <c r="G111" s="53"/>
      <c r="H111" s="180"/>
      <c r="I111" s="186"/>
      <c r="J111" s="187"/>
      <c r="K111" s="188"/>
    </row>
    <row r="112" spans="1:11" ht="16.5" customHeight="1">
      <c r="A112" s="32" t="s">
        <v>153</v>
      </c>
      <c r="B112" s="251">
        <v>9</v>
      </c>
      <c r="C112" s="181">
        <v>403</v>
      </c>
      <c r="D112" s="41">
        <v>7</v>
      </c>
      <c r="E112" s="42">
        <v>354</v>
      </c>
      <c r="F112" s="178">
        <v>11</v>
      </c>
      <c r="G112" s="53">
        <v>539</v>
      </c>
      <c r="H112" s="180">
        <v>10</v>
      </c>
      <c r="I112" s="188">
        <v>633</v>
      </c>
      <c r="J112" s="200">
        <v>11</v>
      </c>
      <c r="K112" s="201">
        <v>606</v>
      </c>
    </row>
    <row r="113" spans="1:11" ht="16.5" customHeight="1">
      <c r="A113" s="32" t="s">
        <v>154</v>
      </c>
      <c r="B113" s="220">
        <v>0</v>
      </c>
      <c r="C113" s="69">
        <v>0</v>
      </c>
      <c r="D113" s="180">
        <v>0</v>
      </c>
      <c r="E113" s="27">
        <v>0</v>
      </c>
      <c r="F113" s="178">
        <v>0</v>
      </c>
      <c r="G113" s="53">
        <v>0</v>
      </c>
      <c r="H113" s="180">
        <v>0</v>
      </c>
      <c r="I113" s="188">
        <v>0</v>
      </c>
      <c r="J113" s="200">
        <v>1</v>
      </c>
      <c r="K113" s="201">
        <v>3</v>
      </c>
    </row>
    <row r="114" spans="1:11" ht="16.5" customHeight="1">
      <c r="A114" s="217" t="s">
        <v>113</v>
      </c>
      <c r="B114" s="252">
        <f aca="true" t="shared" si="22" ref="B114:I114">SUM(B112:B113)</f>
        <v>9</v>
      </c>
      <c r="C114" s="214">
        <f t="shared" si="22"/>
        <v>403</v>
      </c>
      <c r="D114" s="185">
        <f t="shared" si="22"/>
        <v>7</v>
      </c>
      <c r="E114" s="190">
        <f t="shared" si="22"/>
        <v>354</v>
      </c>
      <c r="F114" s="183">
        <f t="shared" si="22"/>
        <v>11</v>
      </c>
      <c r="G114" s="189">
        <f t="shared" si="22"/>
        <v>539</v>
      </c>
      <c r="H114" s="185">
        <f t="shared" si="22"/>
        <v>10</v>
      </c>
      <c r="I114" s="190">
        <f t="shared" si="22"/>
        <v>633</v>
      </c>
      <c r="J114" s="191">
        <f>SUM(J112:J113)</f>
        <v>12</v>
      </c>
      <c r="K114" s="190">
        <f>SUM(K112:K113)</f>
        <v>609</v>
      </c>
    </row>
    <row r="115" spans="1:13" ht="16.5" customHeight="1">
      <c r="A115" s="96" t="s">
        <v>72</v>
      </c>
      <c r="B115" s="230"/>
      <c r="C115" s="231"/>
      <c r="D115" s="230"/>
      <c r="E115" s="232"/>
      <c r="F115" s="216"/>
      <c r="G115" s="60"/>
      <c r="H115" s="180"/>
      <c r="I115" s="186"/>
      <c r="J115" s="187"/>
      <c r="K115" s="188"/>
      <c r="L115" s="8"/>
      <c r="M115" s="8"/>
    </row>
    <row r="116" spans="1:13" ht="16.5" customHeight="1">
      <c r="A116" s="97" t="s">
        <v>17</v>
      </c>
      <c r="B116" s="41">
        <v>3</v>
      </c>
      <c r="C116" s="181">
        <v>165</v>
      </c>
      <c r="D116" s="41">
        <v>3</v>
      </c>
      <c r="E116" s="42">
        <v>144</v>
      </c>
      <c r="F116" s="178">
        <v>3</v>
      </c>
      <c r="G116" s="53">
        <v>138</v>
      </c>
      <c r="H116" s="180">
        <v>2</v>
      </c>
      <c r="I116" s="188">
        <v>96</v>
      </c>
      <c r="J116" s="200">
        <v>1</v>
      </c>
      <c r="K116" s="201">
        <v>63</v>
      </c>
      <c r="L116" s="8"/>
      <c r="M116" s="8"/>
    </row>
    <row r="117" spans="1:13" ht="16.5" customHeight="1">
      <c r="A117" s="97" t="s">
        <v>155</v>
      </c>
      <c r="B117" s="41">
        <v>0</v>
      </c>
      <c r="C117" s="181">
        <v>0</v>
      </c>
      <c r="D117" s="41">
        <v>0</v>
      </c>
      <c r="E117" s="42">
        <v>0</v>
      </c>
      <c r="F117" s="178">
        <v>1</v>
      </c>
      <c r="G117" s="53">
        <v>30</v>
      </c>
      <c r="H117" s="180">
        <v>1</v>
      </c>
      <c r="I117" s="188">
        <v>27</v>
      </c>
      <c r="J117" s="187">
        <v>0</v>
      </c>
      <c r="K117" s="188">
        <v>0</v>
      </c>
      <c r="L117" s="8"/>
      <c r="M117" s="8"/>
    </row>
    <row r="118" spans="1:13" ht="16.5" customHeight="1">
      <c r="A118" s="97" t="s">
        <v>18</v>
      </c>
      <c r="B118" s="41">
        <v>1</v>
      </c>
      <c r="C118" s="181">
        <v>54</v>
      </c>
      <c r="D118" s="41">
        <v>1</v>
      </c>
      <c r="E118" s="42">
        <v>69</v>
      </c>
      <c r="F118" s="178">
        <v>1</v>
      </c>
      <c r="G118" s="53">
        <v>66</v>
      </c>
      <c r="H118" s="180">
        <v>1</v>
      </c>
      <c r="I118" s="188">
        <v>39</v>
      </c>
      <c r="J118" s="200">
        <v>1</v>
      </c>
      <c r="K118" s="201">
        <v>30</v>
      </c>
      <c r="L118" s="8"/>
      <c r="M118" s="8"/>
    </row>
    <row r="119" spans="1:13" ht="16.5" customHeight="1">
      <c r="A119" s="97" t="s">
        <v>19</v>
      </c>
      <c r="B119" s="41">
        <v>6</v>
      </c>
      <c r="C119" s="181">
        <v>270</v>
      </c>
      <c r="D119" s="41">
        <v>6</v>
      </c>
      <c r="E119" s="42">
        <v>210</v>
      </c>
      <c r="F119" s="178">
        <v>4</v>
      </c>
      <c r="G119" s="53">
        <v>201</v>
      </c>
      <c r="H119" s="180">
        <v>3</v>
      </c>
      <c r="I119" s="188">
        <v>129</v>
      </c>
      <c r="J119" s="200">
        <v>3</v>
      </c>
      <c r="K119" s="201">
        <v>156</v>
      </c>
      <c r="L119" s="8"/>
      <c r="M119" s="8"/>
    </row>
    <row r="120" spans="1:13" ht="16.5" customHeight="1">
      <c r="A120" s="97" t="s">
        <v>20</v>
      </c>
      <c r="B120" s="41">
        <v>0</v>
      </c>
      <c r="C120" s="181">
        <v>0</v>
      </c>
      <c r="D120" s="41">
        <v>0</v>
      </c>
      <c r="E120" s="42">
        <v>0</v>
      </c>
      <c r="F120" s="178">
        <v>0</v>
      </c>
      <c r="G120" s="53">
        <v>0</v>
      </c>
      <c r="H120" s="180">
        <v>0</v>
      </c>
      <c r="I120" s="188">
        <v>0</v>
      </c>
      <c r="J120" s="187">
        <v>0</v>
      </c>
      <c r="K120" s="188">
        <v>0</v>
      </c>
      <c r="L120" s="8"/>
      <c r="M120" s="8"/>
    </row>
    <row r="121" spans="1:13" ht="16.5" customHeight="1">
      <c r="A121" s="97" t="s">
        <v>21</v>
      </c>
      <c r="B121" s="41">
        <v>2</v>
      </c>
      <c r="C121" s="181">
        <v>144</v>
      </c>
      <c r="D121" s="41">
        <v>2</v>
      </c>
      <c r="E121" s="42">
        <v>126</v>
      </c>
      <c r="F121" s="178">
        <v>1</v>
      </c>
      <c r="G121" s="53">
        <v>72</v>
      </c>
      <c r="H121" s="180">
        <v>1</v>
      </c>
      <c r="I121" s="188">
        <v>72</v>
      </c>
      <c r="J121" s="253">
        <v>1</v>
      </c>
      <c r="K121" s="254">
        <v>63</v>
      </c>
      <c r="L121" s="8"/>
      <c r="M121" s="8"/>
    </row>
    <row r="122" spans="1:13" ht="16.5" customHeight="1">
      <c r="A122" s="97" t="s">
        <v>22</v>
      </c>
      <c r="B122" s="194">
        <v>1</v>
      </c>
      <c r="C122" s="195">
        <v>72</v>
      </c>
      <c r="D122" s="194">
        <v>1</v>
      </c>
      <c r="E122" s="38">
        <v>81</v>
      </c>
      <c r="F122" s="178">
        <v>1</v>
      </c>
      <c r="G122" s="53">
        <v>66</v>
      </c>
      <c r="H122" s="180">
        <v>1</v>
      </c>
      <c r="I122" s="188">
        <v>63</v>
      </c>
      <c r="J122" s="253">
        <v>1</v>
      </c>
      <c r="K122" s="255">
        <v>66</v>
      </c>
      <c r="L122" s="8"/>
      <c r="M122" s="8"/>
    </row>
    <row r="123" spans="1:13" ht="16.5" customHeight="1">
      <c r="A123" s="97" t="s">
        <v>23</v>
      </c>
      <c r="B123" s="41">
        <v>2</v>
      </c>
      <c r="C123" s="181">
        <v>96</v>
      </c>
      <c r="D123" s="41">
        <v>1</v>
      </c>
      <c r="E123" s="42">
        <v>63</v>
      </c>
      <c r="F123" s="178">
        <v>2</v>
      </c>
      <c r="G123" s="53">
        <v>117</v>
      </c>
      <c r="H123" s="180">
        <v>1</v>
      </c>
      <c r="I123" s="188">
        <v>66</v>
      </c>
      <c r="J123" s="253">
        <v>2</v>
      </c>
      <c r="K123" s="254">
        <v>108</v>
      </c>
      <c r="L123" s="8"/>
      <c r="M123" s="8"/>
    </row>
    <row r="124" spans="1:13" ht="16.5" customHeight="1">
      <c r="A124" s="97" t="s">
        <v>24</v>
      </c>
      <c r="B124" s="41">
        <v>1</v>
      </c>
      <c r="C124" s="181">
        <v>63</v>
      </c>
      <c r="D124" s="41">
        <v>1</v>
      </c>
      <c r="E124" s="42">
        <v>39</v>
      </c>
      <c r="F124" s="178">
        <v>1</v>
      </c>
      <c r="G124" s="53">
        <v>63</v>
      </c>
      <c r="H124" s="180">
        <v>1</v>
      </c>
      <c r="I124" s="188">
        <v>24</v>
      </c>
      <c r="J124" s="253">
        <v>2</v>
      </c>
      <c r="K124" s="254">
        <v>66</v>
      </c>
      <c r="L124" s="8"/>
      <c r="M124" s="8"/>
    </row>
    <row r="125" spans="1:13" ht="16.5" customHeight="1">
      <c r="A125" s="97" t="s">
        <v>25</v>
      </c>
      <c r="B125" s="194">
        <v>1</v>
      </c>
      <c r="C125" s="236">
        <v>63</v>
      </c>
      <c r="D125" s="194">
        <v>1</v>
      </c>
      <c r="E125" s="237">
        <v>57</v>
      </c>
      <c r="F125" s="178">
        <v>0</v>
      </c>
      <c r="G125" s="53">
        <v>0</v>
      </c>
      <c r="H125" s="180">
        <v>0</v>
      </c>
      <c r="I125" s="188">
        <v>0</v>
      </c>
      <c r="J125" s="253">
        <v>1</v>
      </c>
      <c r="K125" s="254">
        <v>30</v>
      </c>
      <c r="L125" s="8"/>
      <c r="M125" s="8"/>
    </row>
    <row r="126" spans="1:13" ht="16.5" customHeight="1">
      <c r="A126" s="97" t="s">
        <v>26</v>
      </c>
      <c r="B126" s="41">
        <v>31</v>
      </c>
      <c r="C126" s="181">
        <v>1518</v>
      </c>
      <c r="D126" s="41">
        <v>34</v>
      </c>
      <c r="E126" s="42">
        <v>1305</v>
      </c>
      <c r="F126" s="178">
        <v>21</v>
      </c>
      <c r="G126" s="53">
        <v>1131</v>
      </c>
      <c r="H126" s="180">
        <v>26</v>
      </c>
      <c r="I126" s="188">
        <v>1131</v>
      </c>
      <c r="J126" s="253">
        <v>21</v>
      </c>
      <c r="K126" s="254">
        <v>1041</v>
      </c>
      <c r="L126" s="8"/>
      <c r="M126" s="8"/>
    </row>
    <row r="127" spans="1:13" ht="16.5" customHeight="1">
      <c r="A127" s="97" t="s">
        <v>156</v>
      </c>
      <c r="B127" s="41">
        <v>0</v>
      </c>
      <c r="C127" s="181">
        <v>0</v>
      </c>
      <c r="D127" s="41">
        <v>0</v>
      </c>
      <c r="E127" s="42">
        <v>0</v>
      </c>
      <c r="F127" s="178">
        <v>1</v>
      </c>
      <c r="G127" s="53">
        <v>6</v>
      </c>
      <c r="H127" s="180">
        <v>0</v>
      </c>
      <c r="I127" s="188">
        <v>0</v>
      </c>
      <c r="J127" s="187">
        <v>0</v>
      </c>
      <c r="K127" s="188">
        <v>0</v>
      </c>
      <c r="L127" s="8"/>
      <c r="M127" s="8"/>
    </row>
    <row r="128" spans="1:13" ht="16.5" customHeight="1">
      <c r="A128" s="97" t="s">
        <v>72</v>
      </c>
      <c r="B128" s="41">
        <v>1</v>
      </c>
      <c r="C128" s="181">
        <v>54</v>
      </c>
      <c r="D128" s="41">
        <v>0</v>
      </c>
      <c r="E128" s="42">
        <v>0</v>
      </c>
      <c r="F128" s="178">
        <v>0</v>
      </c>
      <c r="G128" s="53">
        <v>0</v>
      </c>
      <c r="H128" s="180">
        <v>1</v>
      </c>
      <c r="I128" s="188">
        <v>66</v>
      </c>
      <c r="J128" s="187">
        <v>0</v>
      </c>
      <c r="K128" s="188">
        <v>0</v>
      </c>
      <c r="L128" s="8"/>
      <c r="M128" s="8"/>
    </row>
    <row r="129" spans="1:13" ht="16.5" customHeight="1">
      <c r="A129" s="97" t="s">
        <v>164</v>
      </c>
      <c r="B129" s="194">
        <v>0</v>
      </c>
      <c r="C129" s="195">
        <v>0</v>
      </c>
      <c r="D129" s="194">
        <v>0</v>
      </c>
      <c r="E129" s="38">
        <v>0</v>
      </c>
      <c r="F129" s="178">
        <v>0</v>
      </c>
      <c r="G129" s="53">
        <v>0</v>
      </c>
      <c r="H129" s="180">
        <v>0</v>
      </c>
      <c r="I129" s="188">
        <v>0</v>
      </c>
      <c r="J129" s="187">
        <v>0</v>
      </c>
      <c r="K129" s="188">
        <v>0</v>
      </c>
      <c r="L129" s="8"/>
      <c r="M129" s="8"/>
    </row>
    <row r="130" spans="1:13" ht="16.5" customHeight="1">
      <c r="A130" s="44" t="s">
        <v>75</v>
      </c>
      <c r="B130" s="197">
        <f aca="true" t="shared" si="23" ref="B130:I130">SUM(B116:B129)</f>
        <v>49</v>
      </c>
      <c r="C130" s="198">
        <f t="shared" si="23"/>
        <v>2499</v>
      </c>
      <c r="D130" s="197">
        <f t="shared" si="23"/>
        <v>50</v>
      </c>
      <c r="E130" s="45">
        <f t="shared" si="23"/>
        <v>2094</v>
      </c>
      <c r="F130" s="183">
        <f t="shared" si="23"/>
        <v>36</v>
      </c>
      <c r="G130" s="189">
        <f t="shared" si="23"/>
        <v>1890</v>
      </c>
      <c r="H130" s="185">
        <f t="shared" si="23"/>
        <v>38</v>
      </c>
      <c r="I130" s="190">
        <f t="shared" si="23"/>
        <v>1713</v>
      </c>
      <c r="J130" s="187">
        <f>SUM(J116:J129)</f>
        <v>33</v>
      </c>
      <c r="K130" s="188">
        <f>SUM(K116:K128)</f>
        <v>1623</v>
      </c>
      <c r="L130" s="13"/>
      <c r="M130" s="13"/>
    </row>
    <row r="131" spans="1:11" ht="16.5" customHeight="1">
      <c r="A131" s="99" t="s">
        <v>40</v>
      </c>
      <c r="B131" s="256">
        <v>1298</v>
      </c>
      <c r="C131" s="257">
        <v>77966</v>
      </c>
      <c r="D131" s="256">
        <v>1303</v>
      </c>
      <c r="E131" s="258">
        <v>72742</v>
      </c>
      <c r="F131" s="259">
        <v>1277</v>
      </c>
      <c r="G131" s="260">
        <v>69955</v>
      </c>
      <c r="H131" s="259">
        <v>1257</v>
      </c>
      <c r="I131" s="261">
        <v>66060</v>
      </c>
      <c r="J131" s="262">
        <f>J130+J114+J110+J106+J102+J98+J93+J89+J84+J80+J78+J72+J67+J66+J59+J55+J51+J47+J43+J39+J35+J31+J23+J19+J10+J6+J12</f>
        <v>1073</v>
      </c>
      <c r="K131" s="261">
        <f>K130+K114+K110+K106+K102+K98+K93+K89+K84+K80+K78+K72+K67+K66+K59+K55+K51+K47+K43+K39+K35+K31+K23+K19+K10+K6+K12</f>
        <v>53874</v>
      </c>
    </row>
    <row r="132" spans="1:11" ht="12.75">
      <c r="A132" s="28" t="s">
        <v>81</v>
      </c>
      <c r="B132" s="69"/>
      <c r="C132" s="69"/>
      <c r="D132" s="70"/>
      <c r="E132" s="69"/>
      <c r="F132" s="27"/>
      <c r="G132" s="27"/>
      <c r="J132" s="8"/>
      <c r="K132" s="8"/>
    </row>
    <row r="133" spans="1:12" ht="12.75">
      <c r="A133" s="29" t="s">
        <v>82</v>
      </c>
      <c r="B133" s="69"/>
      <c r="C133" s="69"/>
      <c r="D133" s="70"/>
      <c r="E133" s="69"/>
      <c r="F133" s="27"/>
      <c r="G133" s="27"/>
      <c r="J133" s="8"/>
      <c r="K133" s="8"/>
      <c r="L133" s="26"/>
    </row>
    <row r="134" spans="1:11" ht="12.75">
      <c r="A134" s="31" t="s">
        <v>101</v>
      </c>
      <c r="B134" s="69"/>
      <c r="C134" s="69"/>
      <c r="D134" s="70"/>
      <c r="E134" s="69"/>
      <c r="F134" s="27"/>
      <c r="G134" s="27"/>
      <c r="J134" s="8"/>
      <c r="K134" s="8"/>
    </row>
    <row r="135" spans="2:7" ht="12.75">
      <c r="B135" s="69"/>
      <c r="C135" s="69"/>
      <c r="D135" s="70"/>
      <c r="E135" s="69"/>
      <c r="F135" s="27"/>
      <c r="G135" s="27"/>
    </row>
  </sheetData>
  <mergeCells count="7">
    <mergeCell ref="J4:K4"/>
    <mergeCell ref="A2:I2"/>
    <mergeCell ref="A1:I1"/>
    <mergeCell ref="F4:G4"/>
    <mergeCell ref="D4:E4"/>
    <mergeCell ref="B4:C4"/>
    <mergeCell ref="H4:I4"/>
  </mergeCells>
  <printOptions horizontalCentered="1"/>
  <pageMargins left="0.25" right="0.25" top="0.5" bottom="0.5" header="0.3" footer="0.3"/>
  <pageSetup fitToHeight="0" horizontalDpi="600" verticalDpi="600" orientation="portrait" scale="73" r:id="rId1"/>
  <rowBreaks count="2" manualBreakCount="2">
    <brk id="55" max="16383" man="1"/>
    <brk id="1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 topLeftCell="A1">
      <selection activeCell="A3" sqref="A3"/>
    </sheetView>
  </sheetViews>
  <sheetFormatPr defaultColWidth="9.140625" defaultRowHeight="12.75"/>
  <cols>
    <col min="1" max="1" width="32.28125" style="0" customWidth="1"/>
    <col min="2" max="11" width="7.7109375" style="0" customWidth="1"/>
  </cols>
  <sheetData>
    <row r="1" spans="1:16" ht="21">
      <c r="A1" s="314" t="s">
        <v>41</v>
      </c>
      <c r="B1" s="314"/>
      <c r="C1" s="314"/>
      <c r="D1" s="314"/>
      <c r="E1" s="314"/>
      <c r="F1" s="314"/>
      <c r="G1" s="314"/>
      <c r="H1" s="314"/>
      <c r="I1" s="314"/>
      <c r="J1" s="113"/>
      <c r="K1" s="113"/>
      <c r="L1" s="25"/>
      <c r="M1" s="25"/>
      <c r="N1" s="25"/>
      <c r="O1" s="25"/>
      <c r="P1" s="21"/>
    </row>
    <row r="2" spans="1:16" ht="15.75">
      <c r="A2" s="317" t="s">
        <v>173</v>
      </c>
      <c r="B2" s="317"/>
      <c r="C2" s="317"/>
      <c r="D2" s="317"/>
      <c r="E2" s="317"/>
      <c r="F2" s="317"/>
      <c r="G2" s="317"/>
      <c r="H2" s="317"/>
      <c r="I2" s="317"/>
      <c r="J2" s="114"/>
      <c r="K2" s="114"/>
      <c r="L2" s="25"/>
      <c r="M2" s="25"/>
      <c r="N2" s="25"/>
      <c r="O2" s="25"/>
      <c r="P2" s="21"/>
    </row>
    <row r="3" spans="1:16" ht="12.75">
      <c r="A3" s="27"/>
      <c r="B3" s="27"/>
      <c r="C3" s="27"/>
      <c r="D3" s="27"/>
      <c r="E3" s="27"/>
      <c r="F3" s="27"/>
      <c r="G3" s="27"/>
      <c r="H3" s="22"/>
      <c r="I3" s="22"/>
      <c r="J3" s="22"/>
      <c r="K3" s="22"/>
      <c r="L3" s="22"/>
      <c r="M3" s="22"/>
      <c r="N3" s="22"/>
      <c r="O3" s="21"/>
      <c r="P3" s="21"/>
    </row>
    <row r="4" spans="1:16" s="10" customFormat="1" ht="15.95" customHeight="1">
      <c r="A4" s="54"/>
      <c r="B4" s="318">
        <v>2013</v>
      </c>
      <c r="C4" s="319"/>
      <c r="D4" s="318">
        <v>2014</v>
      </c>
      <c r="E4" s="319"/>
      <c r="F4" s="318">
        <v>2015</v>
      </c>
      <c r="G4" s="316"/>
      <c r="H4" s="318">
        <v>2016</v>
      </c>
      <c r="I4" s="319"/>
      <c r="J4" s="316">
        <v>2017</v>
      </c>
      <c r="K4" s="316"/>
      <c r="L4" s="23"/>
      <c r="M4" s="23"/>
      <c r="N4" s="23"/>
      <c r="O4" s="23"/>
      <c r="P4" s="24"/>
    </row>
    <row r="5" spans="1:16" s="10" customFormat="1" ht="30" customHeight="1">
      <c r="A5" s="55" t="s">
        <v>167</v>
      </c>
      <c r="B5" s="35" t="s">
        <v>66</v>
      </c>
      <c r="C5" s="36" t="s">
        <v>65</v>
      </c>
      <c r="D5" s="35" t="s">
        <v>66</v>
      </c>
      <c r="E5" s="36" t="s">
        <v>65</v>
      </c>
      <c r="F5" s="35" t="s">
        <v>66</v>
      </c>
      <c r="G5" s="36" t="s">
        <v>65</v>
      </c>
      <c r="H5" s="35" t="s">
        <v>66</v>
      </c>
      <c r="I5" s="36" t="s">
        <v>65</v>
      </c>
      <c r="J5" s="115" t="s">
        <v>66</v>
      </c>
      <c r="K5" s="116" t="s">
        <v>65</v>
      </c>
      <c r="L5" s="23"/>
      <c r="M5" s="23"/>
      <c r="N5" s="23"/>
      <c r="O5" s="23"/>
      <c r="P5" s="24"/>
    </row>
    <row r="6" spans="1:16" s="10" customFormat="1" ht="15.95" customHeight="1">
      <c r="A6" s="56" t="s">
        <v>42</v>
      </c>
      <c r="B6" s="296">
        <v>27</v>
      </c>
      <c r="C6" s="297">
        <v>1017</v>
      </c>
      <c r="D6" s="296">
        <v>25</v>
      </c>
      <c r="E6" s="298">
        <v>984</v>
      </c>
      <c r="F6" s="299">
        <v>26</v>
      </c>
      <c r="G6" s="299">
        <v>1023</v>
      </c>
      <c r="H6" s="154">
        <v>28</v>
      </c>
      <c r="I6" s="155">
        <v>1182</v>
      </c>
      <c r="J6" s="300">
        <v>26</v>
      </c>
      <c r="K6" s="301">
        <v>1038</v>
      </c>
      <c r="L6" s="24"/>
      <c r="M6" s="24"/>
      <c r="N6" s="24"/>
      <c r="O6" s="24"/>
      <c r="P6" s="24"/>
    </row>
    <row r="7" spans="1:16" s="10" customFormat="1" ht="15.95" customHeight="1">
      <c r="A7" s="56" t="s">
        <v>168</v>
      </c>
      <c r="B7" s="120">
        <v>0</v>
      </c>
      <c r="C7" s="303">
        <v>0</v>
      </c>
      <c r="D7" s="302">
        <v>0</v>
      </c>
      <c r="E7" s="303">
        <v>0</v>
      </c>
      <c r="F7" s="302">
        <v>0</v>
      </c>
      <c r="G7" s="303">
        <v>0</v>
      </c>
      <c r="H7" s="147">
        <v>1</v>
      </c>
      <c r="I7" s="304">
        <v>1</v>
      </c>
      <c r="J7" s="147">
        <v>0</v>
      </c>
      <c r="K7" s="147">
        <v>0</v>
      </c>
      <c r="L7" s="24"/>
      <c r="M7" s="24"/>
      <c r="N7" s="24"/>
      <c r="O7" s="24"/>
      <c r="P7" s="24"/>
    </row>
    <row r="8" spans="1:16" s="10" customFormat="1" ht="15.95" customHeight="1">
      <c r="A8" s="57" t="s">
        <v>77</v>
      </c>
      <c r="B8" s="121"/>
      <c r="C8" s="94"/>
      <c r="D8" s="121"/>
      <c r="E8" s="122"/>
      <c r="F8" s="80"/>
      <c r="G8" s="80"/>
      <c r="H8" s="148"/>
      <c r="I8" s="149"/>
      <c r="J8" s="148"/>
      <c r="K8" s="149"/>
      <c r="L8" s="24"/>
      <c r="M8" s="24"/>
      <c r="N8" s="24"/>
      <c r="O8" s="24"/>
      <c r="P8" s="24"/>
    </row>
    <row r="9" spans="1:16" s="10" customFormat="1" ht="15.95" customHeight="1">
      <c r="A9" s="43" t="s">
        <v>43</v>
      </c>
      <c r="B9" s="121">
        <v>32</v>
      </c>
      <c r="C9" s="94">
        <v>2106</v>
      </c>
      <c r="D9" s="121">
        <v>33</v>
      </c>
      <c r="E9" s="122">
        <f>1926+12</f>
        <v>1938</v>
      </c>
      <c r="F9" s="80">
        <v>33</v>
      </c>
      <c r="G9" s="80">
        <v>1836</v>
      </c>
      <c r="H9" s="148">
        <v>28</v>
      </c>
      <c r="I9" s="149">
        <v>1564</v>
      </c>
      <c r="J9" s="150">
        <v>25</v>
      </c>
      <c r="K9" s="151">
        <v>1332</v>
      </c>
      <c r="L9" s="24"/>
      <c r="M9" s="24"/>
      <c r="N9" s="24"/>
      <c r="O9" s="24"/>
      <c r="P9" s="24"/>
    </row>
    <row r="10" spans="1:16" s="10" customFormat="1" ht="15.95" customHeight="1">
      <c r="A10" s="43" t="s">
        <v>106</v>
      </c>
      <c r="B10" s="121">
        <v>0</v>
      </c>
      <c r="C10" s="122">
        <v>0</v>
      </c>
      <c r="D10" s="121">
        <v>0</v>
      </c>
      <c r="E10" s="122">
        <v>0</v>
      </c>
      <c r="F10" s="80">
        <v>1</v>
      </c>
      <c r="G10" s="80">
        <v>3</v>
      </c>
      <c r="H10" s="148">
        <v>0</v>
      </c>
      <c r="I10" s="149">
        <v>0</v>
      </c>
      <c r="J10" s="150">
        <v>2</v>
      </c>
      <c r="K10" s="151">
        <v>6</v>
      </c>
      <c r="L10" s="24"/>
      <c r="M10" s="24"/>
      <c r="N10" s="24"/>
      <c r="O10" s="24"/>
      <c r="P10" s="24"/>
    </row>
    <row r="11" spans="1:16" s="10" customFormat="1" ht="15.95" customHeight="1">
      <c r="A11" s="43" t="s">
        <v>45</v>
      </c>
      <c r="B11" s="123">
        <v>17</v>
      </c>
      <c r="C11" s="124">
        <v>789</v>
      </c>
      <c r="D11" s="123">
        <v>14</v>
      </c>
      <c r="E11" s="125">
        <v>729</v>
      </c>
      <c r="F11" s="80">
        <v>11</v>
      </c>
      <c r="G11" s="80">
        <v>543</v>
      </c>
      <c r="H11" s="148">
        <v>11</v>
      </c>
      <c r="I11" s="149">
        <v>618</v>
      </c>
      <c r="J11" s="150">
        <v>11</v>
      </c>
      <c r="K11" s="151">
        <v>540</v>
      </c>
      <c r="L11" s="24"/>
      <c r="M11" s="24"/>
      <c r="N11" s="24"/>
      <c r="O11" s="24"/>
      <c r="P11" s="24"/>
    </row>
    <row r="12" spans="1:16" s="10" customFormat="1" ht="15.95" customHeight="1">
      <c r="A12" s="43" t="s">
        <v>55</v>
      </c>
      <c r="B12" s="123">
        <v>1</v>
      </c>
      <c r="C12" s="124">
        <v>36</v>
      </c>
      <c r="D12" s="126">
        <v>0</v>
      </c>
      <c r="E12" s="125">
        <v>0</v>
      </c>
      <c r="F12" s="80">
        <v>0</v>
      </c>
      <c r="G12" s="80">
        <v>0</v>
      </c>
      <c r="H12" s="148">
        <v>0</v>
      </c>
      <c r="I12" s="149">
        <v>0</v>
      </c>
      <c r="J12" s="148">
        <v>0</v>
      </c>
      <c r="K12" s="149">
        <v>0</v>
      </c>
      <c r="L12" s="24"/>
      <c r="M12" s="24"/>
      <c r="N12" s="24"/>
      <c r="O12" s="24"/>
      <c r="P12" s="24"/>
    </row>
    <row r="13" spans="1:16" s="10" customFormat="1" ht="15.95" customHeight="1">
      <c r="A13" s="43" t="s">
        <v>56</v>
      </c>
      <c r="B13" s="123">
        <v>29</v>
      </c>
      <c r="C13" s="124">
        <v>686</v>
      </c>
      <c r="D13" s="123">
        <v>28</v>
      </c>
      <c r="E13" s="125">
        <v>524</v>
      </c>
      <c r="F13" s="80">
        <v>23</v>
      </c>
      <c r="G13" s="80">
        <v>409</v>
      </c>
      <c r="H13" s="148">
        <v>26</v>
      </c>
      <c r="I13" s="149">
        <v>543</v>
      </c>
      <c r="J13" s="150">
        <v>23</v>
      </c>
      <c r="K13" s="151">
        <v>509</v>
      </c>
      <c r="L13" s="24"/>
      <c r="M13" s="24"/>
      <c r="N13" s="24"/>
      <c r="O13" s="24"/>
      <c r="P13" s="24"/>
    </row>
    <row r="14" spans="1:16" s="10" customFormat="1" ht="15.95" customHeight="1">
      <c r="A14" s="44" t="s">
        <v>75</v>
      </c>
      <c r="B14" s="127">
        <f aca="true" t="shared" si="0" ref="B14:C14">SUM(B9:B13)</f>
        <v>79</v>
      </c>
      <c r="C14" s="128">
        <f t="shared" si="0"/>
        <v>3617</v>
      </c>
      <c r="D14" s="127">
        <f aca="true" t="shared" si="1" ref="D14:I14">SUM(D9:D13)</f>
        <v>75</v>
      </c>
      <c r="E14" s="129">
        <f t="shared" si="1"/>
        <v>3191</v>
      </c>
      <c r="F14" s="152">
        <f t="shared" si="1"/>
        <v>68</v>
      </c>
      <c r="G14" s="152">
        <f t="shared" si="1"/>
        <v>2791</v>
      </c>
      <c r="H14" s="153">
        <f t="shared" si="1"/>
        <v>65</v>
      </c>
      <c r="I14" s="156">
        <f t="shared" si="1"/>
        <v>2725</v>
      </c>
      <c r="J14" s="157">
        <f>SUM(J9:J13)</f>
        <v>61</v>
      </c>
      <c r="K14" s="158">
        <f>SUM(K9:K13)</f>
        <v>2387</v>
      </c>
      <c r="L14" s="24"/>
      <c r="M14" s="24"/>
      <c r="N14" s="24"/>
      <c r="O14" s="24"/>
      <c r="P14" s="24"/>
    </row>
    <row r="15" spans="1:16" s="10" customFormat="1" ht="15.95" customHeight="1">
      <c r="A15" s="57" t="s">
        <v>78</v>
      </c>
      <c r="B15" s="58"/>
      <c r="C15" s="53"/>
      <c r="D15" s="58"/>
      <c r="E15" s="100"/>
      <c r="F15" s="80"/>
      <c r="G15" s="80"/>
      <c r="H15" s="148"/>
      <c r="I15" s="149"/>
      <c r="J15" s="154"/>
      <c r="K15" s="155"/>
      <c r="L15" s="24"/>
      <c r="M15" s="24"/>
      <c r="N15" s="24"/>
      <c r="O15" s="24"/>
      <c r="P15" s="24"/>
    </row>
    <row r="16" spans="1:16" s="10" customFormat="1" ht="15.95" customHeight="1">
      <c r="A16" s="43" t="s">
        <v>79</v>
      </c>
      <c r="B16" s="130">
        <v>2</v>
      </c>
      <c r="C16" s="131">
        <v>138</v>
      </c>
      <c r="D16" s="132">
        <v>0</v>
      </c>
      <c r="E16" s="133">
        <v>0</v>
      </c>
      <c r="F16" s="131">
        <v>0</v>
      </c>
      <c r="G16" s="131">
        <v>0</v>
      </c>
      <c r="H16" s="148">
        <v>0</v>
      </c>
      <c r="I16" s="149">
        <v>0</v>
      </c>
      <c r="J16" s="148">
        <v>0</v>
      </c>
      <c r="K16" s="149">
        <v>0</v>
      </c>
      <c r="L16" s="24"/>
      <c r="M16" s="24"/>
      <c r="N16" s="24"/>
      <c r="O16" s="24"/>
      <c r="P16" s="24"/>
    </row>
    <row r="17" spans="1:16" s="10" customFormat="1" ht="15.95" customHeight="1">
      <c r="A17" s="43" t="s">
        <v>44</v>
      </c>
      <c r="B17" s="121">
        <v>27</v>
      </c>
      <c r="C17" s="94">
        <v>1245</v>
      </c>
      <c r="D17" s="121">
        <v>30</v>
      </c>
      <c r="E17" s="122">
        <v>1398</v>
      </c>
      <c r="F17" s="94">
        <v>27</v>
      </c>
      <c r="G17" s="94">
        <v>1203</v>
      </c>
      <c r="H17" s="148">
        <v>27</v>
      </c>
      <c r="I17" s="149">
        <v>1299</v>
      </c>
      <c r="J17" s="150">
        <v>29</v>
      </c>
      <c r="K17" s="151">
        <v>1359</v>
      </c>
      <c r="L17" s="24"/>
      <c r="M17" s="24"/>
      <c r="N17" s="24"/>
      <c r="O17" s="24"/>
      <c r="P17" s="24"/>
    </row>
    <row r="18" spans="1:16" s="10" customFormat="1" ht="15.95" customHeight="1">
      <c r="A18" s="43" t="s">
        <v>76</v>
      </c>
      <c r="B18" s="123">
        <v>26</v>
      </c>
      <c r="C18" s="124">
        <v>816</v>
      </c>
      <c r="D18" s="123">
        <v>25</v>
      </c>
      <c r="E18" s="125">
        <v>696</v>
      </c>
      <c r="F18" s="124">
        <v>1</v>
      </c>
      <c r="G18" s="124">
        <v>66</v>
      </c>
      <c r="H18" s="148">
        <v>0</v>
      </c>
      <c r="I18" s="149">
        <v>0</v>
      </c>
      <c r="J18" s="148">
        <v>0</v>
      </c>
      <c r="K18" s="149">
        <v>0</v>
      </c>
      <c r="L18" s="24"/>
      <c r="M18" s="24"/>
      <c r="N18" s="24"/>
      <c r="O18" s="24"/>
      <c r="P18" s="24"/>
    </row>
    <row r="19" spans="1:16" s="10" customFormat="1" ht="15.95" customHeight="1">
      <c r="A19" s="43" t="s">
        <v>107</v>
      </c>
      <c r="B19" s="126">
        <v>0</v>
      </c>
      <c r="C19" s="134">
        <v>0</v>
      </c>
      <c r="D19" s="126">
        <v>0</v>
      </c>
      <c r="E19" s="134">
        <v>0</v>
      </c>
      <c r="F19" s="135">
        <v>26</v>
      </c>
      <c r="G19" s="135">
        <v>807</v>
      </c>
      <c r="H19" s="148">
        <v>31</v>
      </c>
      <c r="I19" s="149">
        <v>1224</v>
      </c>
      <c r="J19" s="150">
        <v>31</v>
      </c>
      <c r="K19" s="151">
        <v>1197</v>
      </c>
      <c r="L19" s="24"/>
      <c r="M19" s="24"/>
      <c r="N19" s="24"/>
      <c r="O19" s="24"/>
      <c r="P19" s="24"/>
    </row>
    <row r="20" spans="1:16" s="10" customFormat="1" ht="15.95" customHeight="1">
      <c r="A20" s="44" t="s">
        <v>75</v>
      </c>
      <c r="B20" s="127">
        <f>SUM(B15:B18)</f>
        <v>55</v>
      </c>
      <c r="C20" s="128">
        <f>SUM(C16:C18)</f>
        <v>2199</v>
      </c>
      <c r="D20" s="127">
        <f>SUM(D16:D18)</f>
        <v>55</v>
      </c>
      <c r="E20" s="129">
        <f>SUM(E16:E18)</f>
        <v>2094</v>
      </c>
      <c r="F20" s="128">
        <f>SUM(F16:F19)</f>
        <v>54</v>
      </c>
      <c r="G20" s="128">
        <f>SUM(G16:G19)</f>
        <v>2076</v>
      </c>
      <c r="H20" s="153">
        <f>SUM(H16:H19)</f>
        <v>58</v>
      </c>
      <c r="I20" s="156">
        <f>SUM(I16:I19)</f>
        <v>2523</v>
      </c>
      <c r="J20" s="157">
        <f>SUM(J17:J19)</f>
        <v>60</v>
      </c>
      <c r="K20" s="156">
        <f>SUM(K16:K19)</f>
        <v>2556</v>
      </c>
      <c r="L20" s="24"/>
      <c r="M20" s="24"/>
      <c r="N20" s="24"/>
      <c r="O20" s="24"/>
      <c r="P20" s="24"/>
    </row>
    <row r="21" spans="1:16" s="10" customFormat="1" ht="15.95" customHeight="1">
      <c r="A21" s="57" t="s">
        <v>67</v>
      </c>
      <c r="B21" s="59"/>
      <c r="C21" s="60"/>
      <c r="D21" s="59"/>
      <c r="E21" s="101"/>
      <c r="F21" s="80"/>
      <c r="G21" s="80"/>
      <c r="H21" s="148"/>
      <c r="I21" s="149"/>
      <c r="J21" s="154"/>
      <c r="K21" s="155"/>
      <c r="L21" s="21"/>
      <c r="M21" s="21"/>
      <c r="N21" s="21"/>
      <c r="O21" s="11"/>
      <c r="P21" s="24"/>
    </row>
    <row r="22" spans="1:16" s="10" customFormat="1" ht="15.95" customHeight="1">
      <c r="A22" s="43" t="s">
        <v>46</v>
      </c>
      <c r="B22" s="123">
        <v>9</v>
      </c>
      <c r="C22" s="124">
        <v>234</v>
      </c>
      <c r="D22" s="123">
        <v>11</v>
      </c>
      <c r="E22" s="125">
        <v>255</v>
      </c>
      <c r="F22" s="136">
        <v>8</v>
      </c>
      <c r="G22" s="124">
        <v>177</v>
      </c>
      <c r="H22" s="148">
        <v>8</v>
      </c>
      <c r="I22" s="149">
        <v>177</v>
      </c>
      <c r="J22" s="150">
        <v>8</v>
      </c>
      <c r="K22" s="151">
        <v>168</v>
      </c>
      <c r="L22" s="24"/>
      <c r="M22" s="24"/>
      <c r="N22" s="24"/>
      <c r="O22" s="11"/>
      <c r="P22" s="24"/>
    </row>
    <row r="23" spans="1:16" s="10" customFormat="1" ht="15.95" customHeight="1">
      <c r="A23" s="43" t="s">
        <v>47</v>
      </c>
      <c r="B23" s="123">
        <v>22</v>
      </c>
      <c r="C23" s="124">
        <v>1398</v>
      </c>
      <c r="D23" s="123">
        <v>23</v>
      </c>
      <c r="E23" s="125">
        <v>1370</v>
      </c>
      <c r="F23" s="136">
        <v>18</v>
      </c>
      <c r="G23" s="124">
        <v>1016</v>
      </c>
      <c r="H23" s="148">
        <v>17</v>
      </c>
      <c r="I23" s="149">
        <v>908</v>
      </c>
      <c r="J23" s="150">
        <v>18</v>
      </c>
      <c r="K23" s="151">
        <v>933</v>
      </c>
      <c r="L23" s="24"/>
      <c r="M23" s="24"/>
      <c r="N23" s="24"/>
      <c r="O23" s="11"/>
      <c r="P23" s="24"/>
    </row>
    <row r="24" spans="1:16" s="10" customFormat="1" ht="15.95" customHeight="1">
      <c r="A24" s="43" t="s">
        <v>97</v>
      </c>
      <c r="B24" s="121">
        <v>0</v>
      </c>
      <c r="C24" s="94">
        <v>0</v>
      </c>
      <c r="D24" s="123">
        <v>1</v>
      </c>
      <c r="E24" s="125">
        <v>3</v>
      </c>
      <c r="F24" s="135">
        <v>0</v>
      </c>
      <c r="G24" s="124">
        <v>0</v>
      </c>
      <c r="H24" s="148">
        <v>0</v>
      </c>
      <c r="I24" s="149">
        <v>0</v>
      </c>
      <c r="J24" s="148">
        <v>0</v>
      </c>
      <c r="K24" s="149">
        <v>0</v>
      </c>
      <c r="L24" s="24"/>
      <c r="M24" s="24"/>
      <c r="N24" s="24"/>
      <c r="O24" s="11"/>
      <c r="P24" s="24"/>
    </row>
    <row r="25" spans="1:16" s="10" customFormat="1" ht="15.95" customHeight="1">
      <c r="A25" s="43" t="s">
        <v>48</v>
      </c>
      <c r="B25" s="123">
        <v>10</v>
      </c>
      <c r="C25" s="124">
        <v>508</v>
      </c>
      <c r="D25" s="123">
        <v>6</v>
      </c>
      <c r="E25" s="125">
        <v>226</v>
      </c>
      <c r="F25" s="136">
        <v>9</v>
      </c>
      <c r="G25" s="124">
        <v>353</v>
      </c>
      <c r="H25" s="148">
        <v>8</v>
      </c>
      <c r="I25" s="149">
        <v>303</v>
      </c>
      <c r="J25" s="150">
        <v>6</v>
      </c>
      <c r="K25" s="151">
        <v>248</v>
      </c>
      <c r="L25" s="24"/>
      <c r="M25" s="24"/>
      <c r="N25" s="24"/>
      <c r="O25" s="11"/>
      <c r="P25" s="24"/>
    </row>
    <row r="26" spans="1:16" s="10" customFormat="1" ht="15.95" customHeight="1">
      <c r="A26" s="43" t="s">
        <v>49</v>
      </c>
      <c r="B26" s="123">
        <v>19</v>
      </c>
      <c r="C26" s="124">
        <v>1166</v>
      </c>
      <c r="D26" s="123">
        <v>26</v>
      </c>
      <c r="E26" s="125">
        <v>1273</v>
      </c>
      <c r="F26" s="136">
        <v>24</v>
      </c>
      <c r="G26" s="124">
        <v>1235</v>
      </c>
      <c r="H26" s="148">
        <v>17</v>
      </c>
      <c r="I26" s="149">
        <v>721</v>
      </c>
      <c r="J26" s="150">
        <v>15</v>
      </c>
      <c r="K26" s="151">
        <v>691</v>
      </c>
      <c r="L26" s="24"/>
      <c r="M26" s="24"/>
      <c r="N26" s="24"/>
      <c r="O26" s="11"/>
      <c r="P26" s="24"/>
    </row>
    <row r="27" spans="1:16" s="10" customFormat="1" ht="15.95" customHeight="1">
      <c r="A27" s="43" t="s">
        <v>108</v>
      </c>
      <c r="B27" s="126">
        <v>0</v>
      </c>
      <c r="C27" s="134">
        <v>0</v>
      </c>
      <c r="D27" s="126">
        <v>0</v>
      </c>
      <c r="E27" s="134">
        <v>0</v>
      </c>
      <c r="F27" s="136">
        <v>1</v>
      </c>
      <c r="G27" s="124">
        <v>3</v>
      </c>
      <c r="H27" s="148">
        <v>0</v>
      </c>
      <c r="I27" s="149">
        <v>0</v>
      </c>
      <c r="J27" s="148">
        <v>0</v>
      </c>
      <c r="K27" s="149">
        <v>0</v>
      </c>
      <c r="L27" s="24"/>
      <c r="M27" s="24"/>
      <c r="N27" s="24"/>
      <c r="O27" s="11"/>
      <c r="P27" s="24"/>
    </row>
    <row r="28" spans="1:16" s="10" customFormat="1" ht="15.95" customHeight="1">
      <c r="A28" s="44" t="s">
        <v>75</v>
      </c>
      <c r="B28" s="127">
        <f aca="true" t="shared" si="2" ref="B28:I28">SUM(B22:B27)</f>
        <v>60</v>
      </c>
      <c r="C28" s="128">
        <f t="shared" si="2"/>
        <v>3306</v>
      </c>
      <c r="D28" s="127">
        <f t="shared" si="2"/>
        <v>67</v>
      </c>
      <c r="E28" s="129">
        <f t="shared" si="2"/>
        <v>3127</v>
      </c>
      <c r="F28" s="128">
        <f t="shared" si="2"/>
        <v>60</v>
      </c>
      <c r="G28" s="128">
        <f t="shared" si="2"/>
        <v>2784</v>
      </c>
      <c r="H28" s="153">
        <f t="shared" si="2"/>
        <v>50</v>
      </c>
      <c r="I28" s="156">
        <f t="shared" si="2"/>
        <v>2109</v>
      </c>
      <c r="J28" s="157">
        <f>SUM(J22:J27)</f>
        <v>47</v>
      </c>
      <c r="K28" s="158">
        <f>SUM(K22:K27)</f>
        <v>2040</v>
      </c>
      <c r="L28" s="24"/>
      <c r="M28" s="24"/>
      <c r="N28" s="24"/>
      <c r="O28" s="11"/>
      <c r="P28" s="24"/>
    </row>
    <row r="29" spans="1:16" s="10" customFormat="1" ht="15.95" customHeight="1">
      <c r="A29" s="61" t="s">
        <v>71</v>
      </c>
      <c r="B29" s="59"/>
      <c r="C29" s="60"/>
      <c r="D29" s="59"/>
      <c r="E29" s="101"/>
      <c r="F29" s="159"/>
      <c r="G29" s="80"/>
      <c r="H29" s="148"/>
      <c r="I29" s="149"/>
      <c r="J29" s="154"/>
      <c r="K29" s="155"/>
      <c r="L29" s="21"/>
      <c r="M29" s="21"/>
      <c r="N29" s="21"/>
      <c r="O29" s="11"/>
      <c r="P29" s="24"/>
    </row>
    <row r="30" spans="1:16" s="10" customFormat="1" ht="15.95" customHeight="1">
      <c r="A30" s="43" t="s">
        <v>49</v>
      </c>
      <c r="B30" s="123">
        <v>1</v>
      </c>
      <c r="C30" s="124">
        <v>135</v>
      </c>
      <c r="D30" s="123">
        <v>1</v>
      </c>
      <c r="E30" s="125">
        <v>105</v>
      </c>
      <c r="F30" s="136">
        <v>1</v>
      </c>
      <c r="G30" s="124">
        <v>102</v>
      </c>
      <c r="H30" s="153">
        <v>1</v>
      </c>
      <c r="I30" s="156">
        <v>96</v>
      </c>
      <c r="J30" s="287">
        <v>0</v>
      </c>
      <c r="K30" s="152">
        <v>0</v>
      </c>
      <c r="L30" s="24"/>
      <c r="M30" s="24"/>
      <c r="N30" s="24"/>
      <c r="O30" s="11"/>
      <c r="P30" s="24"/>
    </row>
    <row r="31" spans="1:16" s="10" customFormat="1" ht="15.95" customHeight="1">
      <c r="A31" s="56" t="s">
        <v>98</v>
      </c>
      <c r="B31" s="117">
        <v>18</v>
      </c>
      <c r="C31" s="118">
        <v>672</v>
      </c>
      <c r="D31" s="117">
        <v>15</v>
      </c>
      <c r="E31" s="119">
        <v>600</v>
      </c>
      <c r="F31" s="145">
        <v>13</v>
      </c>
      <c r="G31" s="145">
        <v>603</v>
      </c>
      <c r="H31" s="146">
        <v>12</v>
      </c>
      <c r="I31" s="147">
        <v>486</v>
      </c>
      <c r="J31" s="288">
        <v>12</v>
      </c>
      <c r="K31" s="289">
        <v>471</v>
      </c>
      <c r="L31" s="24"/>
      <c r="M31" s="24"/>
      <c r="N31" s="24"/>
      <c r="O31" s="11"/>
      <c r="P31" s="24"/>
    </row>
    <row r="32" spans="1:16" s="10" customFormat="1" ht="15.95" customHeight="1">
      <c r="A32" s="57" t="s">
        <v>51</v>
      </c>
      <c r="B32" s="137"/>
      <c r="C32" s="138"/>
      <c r="D32" s="137"/>
      <c r="E32" s="139"/>
      <c r="F32" s="80"/>
      <c r="G32" s="80"/>
      <c r="H32" s="148"/>
      <c r="I32" s="149"/>
      <c r="J32" s="148"/>
      <c r="K32" s="149"/>
      <c r="L32" s="24"/>
      <c r="M32" s="24"/>
      <c r="N32" s="24"/>
      <c r="O32" s="11"/>
      <c r="P32" s="24"/>
    </row>
    <row r="33" spans="1:16" s="10" customFormat="1" ht="15.95" customHeight="1">
      <c r="A33" s="43" t="s">
        <v>51</v>
      </c>
      <c r="B33" s="123">
        <v>34</v>
      </c>
      <c r="C33" s="124">
        <v>1174</v>
      </c>
      <c r="D33" s="123">
        <v>33</v>
      </c>
      <c r="E33" s="125">
        <v>946</v>
      </c>
      <c r="F33" s="136">
        <v>33</v>
      </c>
      <c r="G33" s="124">
        <v>897</v>
      </c>
      <c r="H33" s="148">
        <v>30</v>
      </c>
      <c r="I33" s="149">
        <v>795</v>
      </c>
      <c r="J33" s="150">
        <v>5</v>
      </c>
      <c r="K33" s="151">
        <v>114</v>
      </c>
      <c r="L33" s="24"/>
      <c r="M33" s="24"/>
      <c r="N33" s="24"/>
      <c r="O33" s="11"/>
      <c r="P33" s="24"/>
    </row>
    <row r="34" spans="1:16" s="10" customFormat="1" ht="15.95" customHeight="1">
      <c r="A34" s="43" t="s">
        <v>80</v>
      </c>
      <c r="B34" s="123">
        <v>3</v>
      </c>
      <c r="C34" s="124">
        <v>45</v>
      </c>
      <c r="D34" s="123">
        <v>4</v>
      </c>
      <c r="E34" s="125">
        <v>66</v>
      </c>
      <c r="F34" s="136">
        <v>3</v>
      </c>
      <c r="G34" s="124">
        <v>69</v>
      </c>
      <c r="H34" s="148">
        <v>1</v>
      </c>
      <c r="I34" s="149">
        <v>18</v>
      </c>
      <c r="J34" s="150">
        <v>34</v>
      </c>
      <c r="K34" s="151">
        <v>868</v>
      </c>
      <c r="L34" s="24"/>
      <c r="M34" s="24"/>
      <c r="N34" s="24"/>
      <c r="O34" s="11"/>
      <c r="P34" s="24"/>
    </row>
    <row r="35" spans="1:16" s="10" customFormat="1" ht="15.95" customHeight="1">
      <c r="A35" s="44" t="s">
        <v>75</v>
      </c>
      <c r="B35" s="127">
        <f aca="true" t="shared" si="3" ref="B35:C35">SUM(B32:B34)</f>
        <v>37</v>
      </c>
      <c r="C35" s="128">
        <f t="shared" si="3"/>
        <v>1219</v>
      </c>
      <c r="D35" s="127">
        <f aca="true" t="shared" si="4" ref="D35:I35">SUM(D33:D34)</f>
        <v>37</v>
      </c>
      <c r="E35" s="129">
        <f t="shared" si="4"/>
        <v>1012</v>
      </c>
      <c r="F35" s="128">
        <f t="shared" si="4"/>
        <v>36</v>
      </c>
      <c r="G35" s="128">
        <f t="shared" si="4"/>
        <v>966</v>
      </c>
      <c r="H35" s="153">
        <f t="shared" si="4"/>
        <v>31</v>
      </c>
      <c r="I35" s="156">
        <f t="shared" si="4"/>
        <v>813</v>
      </c>
      <c r="J35" s="157">
        <f>SUM(J33:J34)</f>
        <v>39</v>
      </c>
      <c r="K35" s="158">
        <f>SUM(K33:K34)</f>
        <v>982</v>
      </c>
      <c r="L35" s="24"/>
      <c r="M35" s="24"/>
      <c r="N35" s="24"/>
      <c r="O35" s="11"/>
      <c r="P35" s="24"/>
    </row>
    <row r="36" spans="1:16" s="10" customFormat="1" ht="15.95" customHeight="1">
      <c r="A36" s="57" t="s">
        <v>50</v>
      </c>
      <c r="B36" s="137"/>
      <c r="C36" s="138"/>
      <c r="D36" s="137"/>
      <c r="E36" s="139"/>
      <c r="F36" s="80"/>
      <c r="G36" s="80"/>
      <c r="H36" s="148"/>
      <c r="I36" s="149"/>
      <c r="J36" s="148"/>
      <c r="K36" s="149"/>
      <c r="L36" s="24"/>
      <c r="M36" s="24"/>
      <c r="N36" s="24"/>
      <c r="O36" s="11"/>
      <c r="P36" s="24"/>
    </row>
    <row r="37" spans="1:16" s="10" customFormat="1" ht="15.95" customHeight="1">
      <c r="A37" s="43" t="s">
        <v>52</v>
      </c>
      <c r="B37" s="123">
        <v>8</v>
      </c>
      <c r="C37" s="124">
        <v>197</v>
      </c>
      <c r="D37" s="123">
        <v>11</v>
      </c>
      <c r="E37" s="125">
        <v>322</v>
      </c>
      <c r="F37" s="80">
        <v>9</v>
      </c>
      <c r="G37" s="80">
        <v>281</v>
      </c>
      <c r="H37" s="148">
        <v>12</v>
      </c>
      <c r="I37" s="149">
        <v>430</v>
      </c>
      <c r="J37" s="150">
        <v>10</v>
      </c>
      <c r="K37" s="151">
        <v>372</v>
      </c>
      <c r="L37" s="24"/>
      <c r="M37" s="24"/>
      <c r="N37" s="24"/>
      <c r="O37" s="11"/>
      <c r="P37" s="24"/>
    </row>
    <row r="38" spans="1:16" s="10" customFormat="1" ht="15.95" customHeight="1">
      <c r="A38" s="43" t="s">
        <v>109</v>
      </c>
      <c r="B38" s="126">
        <v>0</v>
      </c>
      <c r="C38" s="134">
        <v>0</v>
      </c>
      <c r="D38" s="126">
        <v>0</v>
      </c>
      <c r="E38" s="134">
        <v>0</v>
      </c>
      <c r="F38" s="80">
        <v>1</v>
      </c>
      <c r="G38" s="80">
        <v>3</v>
      </c>
      <c r="H38" s="148">
        <v>0</v>
      </c>
      <c r="I38" s="149">
        <v>0</v>
      </c>
      <c r="J38" s="148">
        <v>0</v>
      </c>
      <c r="K38" s="149">
        <v>0</v>
      </c>
      <c r="L38" s="24"/>
      <c r="M38" s="24"/>
      <c r="N38" s="24"/>
      <c r="O38" s="11"/>
      <c r="P38" s="24"/>
    </row>
    <row r="39" spans="1:16" s="10" customFormat="1" ht="15.95" customHeight="1">
      <c r="A39" s="43" t="s">
        <v>53</v>
      </c>
      <c r="B39" s="123">
        <v>16</v>
      </c>
      <c r="C39" s="124">
        <v>396</v>
      </c>
      <c r="D39" s="123">
        <v>13</v>
      </c>
      <c r="E39" s="125">
        <v>355</v>
      </c>
      <c r="F39" s="80">
        <v>14</v>
      </c>
      <c r="G39" s="80">
        <v>386</v>
      </c>
      <c r="H39" s="148">
        <v>14</v>
      </c>
      <c r="I39" s="149">
        <v>339</v>
      </c>
      <c r="J39" s="150">
        <v>14</v>
      </c>
      <c r="K39" s="151">
        <v>212</v>
      </c>
      <c r="L39" s="24"/>
      <c r="M39" s="24"/>
      <c r="N39" s="24"/>
      <c r="O39" s="11"/>
      <c r="P39" s="24"/>
    </row>
    <row r="40" spans="1:16" s="10" customFormat="1" ht="15.95" customHeight="1">
      <c r="A40" s="43" t="s">
        <v>54</v>
      </c>
      <c r="B40" s="123">
        <v>38</v>
      </c>
      <c r="C40" s="124">
        <v>1524</v>
      </c>
      <c r="D40" s="123">
        <v>37</v>
      </c>
      <c r="E40" s="125">
        <v>1473</v>
      </c>
      <c r="F40" s="80">
        <v>40</v>
      </c>
      <c r="G40" s="80">
        <v>1368</v>
      </c>
      <c r="H40" s="148">
        <v>40</v>
      </c>
      <c r="I40" s="149">
        <v>1025</v>
      </c>
      <c r="J40" s="150">
        <v>39</v>
      </c>
      <c r="K40" s="151">
        <v>938</v>
      </c>
      <c r="L40" s="24"/>
      <c r="M40" s="24"/>
      <c r="N40" s="24"/>
      <c r="O40" s="11"/>
      <c r="P40" s="24"/>
    </row>
    <row r="41" spans="1:16" s="10" customFormat="1" ht="15.95" customHeight="1">
      <c r="A41" s="43" t="s">
        <v>110</v>
      </c>
      <c r="B41" s="126">
        <v>0</v>
      </c>
      <c r="C41" s="135">
        <v>0</v>
      </c>
      <c r="D41" s="126">
        <v>0</v>
      </c>
      <c r="E41" s="134">
        <v>0</v>
      </c>
      <c r="F41" s="80">
        <v>2</v>
      </c>
      <c r="G41" s="80">
        <v>6</v>
      </c>
      <c r="H41" s="148">
        <v>0</v>
      </c>
      <c r="I41" s="149">
        <v>0</v>
      </c>
      <c r="J41" s="148">
        <v>0</v>
      </c>
      <c r="K41" s="149">
        <v>0</v>
      </c>
      <c r="L41" s="24"/>
      <c r="M41" s="24"/>
      <c r="N41" s="24"/>
      <c r="O41" s="11"/>
      <c r="P41" s="24"/>
    </row>
    <row r="42" spans="1:16" s="10" customFormat="1" ht="15.95" customHeight="1">
      <c r="A42" s="62" t="s">
        <v>91</v>
      </c>
      <c r="B42" s="140">
        <v>0</v>
      </c>
      <c r="C42" s="124">
        <v>0</v>
      </c>
      <c r="D42" s="126">
        <v>0</v>
      </c>
      <c r="E42" s="125">
        <v>0</v>
      </c>
      <c r="F42" s="80">
        <v>0</v>
      </c>
      <c r="G42" s="80">
        <v>0</v>
      </c>
      <c r="H42" s="148">
        <v>0</v>
      </c>
      <c r="I42" s="149">
        <v>0</v>
      </c>
      <c r="J42" s="148">
        <v>0</v>
      </c>
      <c r="K42" s="149">
        <v>0</v>
      </c>
      <c r="L42" s="24"/>
      <c r="M42" s="24"/>
      <c r="N42" s="24"/>
      <c r="O42" s="11"/>
      <c r="P42" s="24"/>
    </row>
    <row r="43" spans="1:16" s="10" customFormat="1" ht="15.95" customHeight="1">
      <c r="A43" s="43" t="s">
        <v>70</v>
      </c>
      <c r="B43" s="123">
        <v>1</v>
      </c>
      <c r="C43" s="124">
        <v>24</v>
      </c>
      <c r="D43" s="123">
        <v>1</v>
      </c>
      <c r="E43" s="125">
        <v>42</v>
      </c>
      <c r="F43" s="80">
        <v>0</v>
      </c>
      <c r="G43" s="80">
        <v>0</v>
      </c>
      <c r="H43" s="148">
        <v>0</v>
      </c>
      <c r="I43" s="149">
        <v>0</v>
      </c>
      <c r="J43" s="150">
        <v>2</v>
      </c>
      <c r="K43" s="151">
        <v>4</v>
      </c>
      <c r="L43" s="24"/>
      <c r="M43" s="24"/>
      <c r="N43" s="24"/>
      <c r="O43" s="11"/>
      <c r="P43" s="24"/>
    </row>
    <row r="44" spans="1:16" s="10" customFormat="1" ht="15.95" customHeight="1">
      <c r="A44" s="44" t="s">
        <v>75</v>
      </c>
      <c r="B44" s="121">
        <f aca="true" t="shared" si="5" ref="B44:C44">SUM(B37:B43)</f>
        <v>63</v>
      </c>
      <c r="C44" s="94">
        <f t="shared" si="5"/>
        <v>2141</v>
      </c>
      <c r="D44" s="121">
        <f aca="true" t="shared" si="6" ref="D44:I44">SUM(D37:D43)</f>
        <v>62</v>
      </c>
      <c r="E44" s="122">
        <f t="shared" si="6"/>
        <v>2192</v>
      </c>
      <c r="F44" s="160">
        <f t="shared" si="6"/>
        <v>66</v>
      </c>
      <c r="G44" s="80">
        <f t="shared" si="6"/>
        <v>2044</v>
      </c>
      <c r="H44" s="148">
        <f t="shared" si="6"/>
        <v>66</v>
      </c>
      <c r="I44" s="149">
        <f t="shared" si="6"/>
        <v>1794</v>
      </c>
      <c r="J44" s="290">
        <f>SUM(J37:J43)</f>
        <v>65</v>
      </c>
      <c r="K44" s="291">
        <f>SUM(K37:K43)</f>
        <v>1526</v>
      </c>
      <c r="L44" s="24"/>
      <c r="M44" s="24"/>
      <c r="N44" s="24"/>
      <c r="O44" s="11"/>
      <c r="P44" s="24"/>
    </row>
    <row r="45" spans="1:16" ht="15.95" customHeight="1">
      <c r="A45" s="63" t="s">
        <v>40</v>
      </c>
      <c r="B45" s="141">
        <f aca="true" t="shared" si="7" ref="B45:I45">B6+B14+B20+B28+B30+B31+B35+B44</f>
        <v>340</v>
      </c>
      <c r="C45" s="292">
        <f t="shared" si="7"/>
        <v>14306</v>
      </c>
      <c r="D45" s="141">
        <f t="shared" si="7"/>
        <v>337</v>
      </c>
      <c r="E45" s="292">
        <f t="shared" si="7"/>
        <v>13305</v>
      </c>
      <c r="F45" s="141">
        <f t="shared" si="7"/>
        <v>324</v>
      </c>
      <c r="G45" s="292">
        <f t="shared" si="7"/>
        <v>12389</v>
      </c>
      <c r="H45" s="141">
        <f t="shared" si="7"/>
        <v>311</v>
      </c>
      <c r="I45" s="292">
        <f t="shared" si="7"/>
        <v>11728</v>
      </c>
      <c r="J45" s="161">
        <f>J35+J31+J28+J20+J14+J30</f>
        <v>219</v>
      </c>
      <c r="K45" s="161">
        <f>K6+K14+K20+K28+K30+K31+K35+K44</f>
        <v>11000</v>
      </c>
      <c r="L45" s="21"/>
      <c r="M45" s="21"/>
      <c r="N45" s="21"/>
      <c r="O45" s="20"/>
      <c r="P45" s="21"/>
    </row>
    <row r="46" spans="1:7" ht="12.75">
      <c r="A46" s="64" t="s">
        <v>84</v>
      </c>
      <c r="B46" s="27"/>
      <c r="C46" s="27"/>
      <c r="D46" s="27"/>
      <c r="E46" s="27"/>
      <c r="F46" s="27"/>
      <c r="G46" s="27"/>
    </row>
    <row r="47" spans="1:7" ht="12.75">
      <c r="A47" s="28" t="s">
        <v>83</v>
      </c>
      <c r="B47" s="27"/>
      <c r="C47" s="27"/>
      <c r="D47" s="27"/>
      <c r="E47" s="27"/>
      <c r="F47" s="27"/>
      <c r="G47" s="27"/>
    </row>
    <row r="48" spans="1:7" ht="12.75">
      <c r="A48" s="65" t="s">
        <v>85</v>
      </c>
      <c r="B48" s="27"/>
      <c r="C48" s="27"/>
      <c r="D48" s="27"/>
      <c r="E48" s="27"/>
      <c r="F48" s="27"/>
      <c r="G48" s="27"/>
    </row>
    <row r="49" spans="1:7" ht="12.75">
      <c r="A49" s="29" t="s">
        <v>82</v>
      </c>
      <c r="B49" s="27"/>
      <c r="C49" s="27"/>
      <c r="D49" s="27"/>
      <c r="E49" s="27"/>
      <c r="F49" s="27"/>
      <c r="G49" s="27"/>
    </row>
    <row r="50" spans="1:7" ht="12.75">
      <c r="A50" s="31" t="s">
        <v>101</v>
      </c>
      <c r="B50" s="27"/>
      <c r="C50" s="27"/>
      <c r="D50" s="27"/>
      <c r="E50" s="27"/>
      <c r="F50" s="27"/>
      <c r="G50" s="27"/>
    </row>
  </sheetData>
  <mergeCells count="7">
    <mergeCell ref="J4:K4"/>
    <mergeCell ref="A2:I2"/>
    <mergeCell ref="A1:I1"/>
    <mergeCell ref="F4:G4"/>
    <mergeCell ref="D4:E4"/>
    <mergeCell ref="B4:C4"/>
    <mergeCell ref="H4:I4"/>
  </mergeCells>
  <printOptions horizontalCentered="1"/>
  <pageMargins left="0.25" right="0.25" top="0.75" bottom="0.75" header="0.3" footer="0.3"/>
  <pageSetup fitToHeight="0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 topLeftCell="A1">
      <selection activeCell="P16" sqref="P16"/>
    </sheetView>
  </sheetViews>
  <sheetFormatPr defaultColWidth="9.140625" defaultRowHeight="12.75"/>
  <cols>
    <col min="1" max="1" width="29.00390625" style="0" customWidth="1"/>
    <col min="2" max="7" width="7.7109375" style="0" customWidth="1"/>
    <col min="9" max="9" width="9.140625" style="0" bestFit="1" customWidth="1"/>
    <col min="10" max="11" width="9.140625" style="0" customWidth="1"/>
  </cols>
  <sheetData>
    <row r="1" spans="1:16" ht="21">
      <c r="A1" s="314" t="s">
        <v>57</v>
      </c>
      <c r="B1" s="314"/>
      <c r="C1" s="314"/>
      <c r="D1" s="314"/>
      <c r="E1" s="314"/>
      <c r="F1" s="314"/>
      <c r="G1" s="314"/>
      <c r="H1" s="314"/>
      <c r="I1" s="314"/>
      <c r="J1" s="113"/>
      <c r="K1" s="113"/>
      <c r="L1" s="84"/>
      <c r="M1" s="84"/>
      <c r="N1" s="84"/>
      <c r="O1" s="84"/>
      <c r="P1" s="84"/>
    </row>
    <row r="2" spans="1:16" ht="15.75">
      <c r="A2" s="313" t="s">
        <v>174</v>
      </c>
      <c r="B2" s="313"/>
      <c r="C2" s="313"/>
      <c r="D2" s="313"/>
      <c r="E2" s="313"/>
      <c r="F2" s="313"/>
      <c r="G2" s="313"/>
      <c r="H2" s="313"/>
      <c r="I2" s="313"/>
      <c r="J2" s="112"/>
      <c r="K2" s="112"/>
      <c r="L2" s="84"/>
      <c r="M2" s="84"/>
      <c r="N2" s="84"/>
      <c r="O2" s="84"/>
      <c r="P2" s="84"/>
    </row>
    <row r="3" spans="1:16" ht="12.75">
      <c r="A3" s="27"/>
      <c r="B3" s="27"/>
      <c r="C3" s="27"/>
      <c r="D3" s="27"/>
      <c r="E3" s="27"/>
      <c r="F3" s="27"/>
      <c r="G3" s="27"/>
      <c r="H3" s="21"/>
      <c r="I3" s="21"/>
      <c r="J3" s="21"/>
      <c r="K3" s="21"/>
      <c r="L3" s="21"/>
      <c r="M3" s="21"/>
      <c r="N3" s="21"/>
      <c r="O3" s="21"/>
      <c r="P3" s="21"/>
    </row>
    <row r="4" spans="1:16" ht="16.5" customHeight="1">
      <c r="A4" s="27"/>
      <c r="B4" s="104">
        <v>2013</v>
      </c>
      <c r="C4" s="106"/>
      <c r="D4" s="104">
        <v>2014</v>
      </c>
      <c r="E4" s="105"/>
      <c r="F4" s="318">
        <v>2015</v>
      </c>
      <c r="G4" s="316"/>
      <c r="H4" s="318">
        <v>2016</v>
      </c>
      <c r="I4" s="316"/>
      <c r="J4" s="318">
        <v>2017</v>
      </c>
      <c r="K4" s="316"/>
      <c r="L4" s="23"/>
      <c r="M4" s="23"/>
      <c r="N4" s="23"/>
      <c r="O4" s="23"/>
      <c r="P4" s="23"/>
    </row>
    <row r="5" spans="1:16" ht="32.25" customHeight="1">
      <c r="A5" s="34" t="s">
        <v>64</v>
      </c>
      <c r="B5" s="36" t="s">
        <v>66</v>
      </c>
      <c r="C5" s="36" t="s">
        <v>65</v>
      </c>
      <c r="D5" s="35" t="s">
        <v>66</v>
      </c>
      <c r="E5" s="36" t="s">
        <v>65</v>
      </c>
      <c r="F5" s="35" t="s">
        <v>66</v>
      </c>
      <c r="G5" s="36" t="s">
        <v>65</v>
      </c>
      <c r="H5" s="35" t="s">
        <v>66</v>
      </c>
      <c r="I5" s="36" t="s">
        <v>65</v>
      </c>
      <c r="J5" s="35" t="s">
        <v>66</v>
      </c>
      <c r="K5" s="36" t="s">
        <v>65</v>
      </c>
      <c r="L5" s="23"/>
      <c r="M5" s="23"/>
      <c r="N5" s="23"/>
      <c r="O5" s="23"/>
      <c r="P5" s="23"/>
    </row>
    <row r="6" spans="1:16" ht="16.5" customHeight="1">
      <c r="A6" s="37" t="s">
        <v>68</v>
      </c>
      <c r="B6" s="176"/>
      <c r="C6" s="27"/>
      <c r="D6" s="176"/>
      <c r="E6" s="27"/>
      <c r="F6" s="176"/>
      <c r="G6" s="27"/>
      <c r="H6" s="176"/>
      <c r="I6" s="177"/>
      <c r="J6" s="176"/>
      <c r="K6" s="177"/>
      <c r="L6" s="21"/>
      <c r="M6" s="21"/>
      <c r="N6" s="21"/>
      <c r="O6" s="21"/>
      <c r="P6" s="21"/>
    </row>
    <row r="7" spans="1:16" ht="16.5" customHeight="1">
      <c r="A7" s="87" t="s">
        <v>102</v>
      </c>
      <c r="B7" s="39">
        <v>4</v>
      </c>
      <c r="C7" s="38">
        <v>348</v>
      </c>
      <c r="D7" s="39">
        <v>4</v>
      </c>
      <c r="E7" s="38">
        <v>363</v>
      </c>
      <c r="F7" s="274">
        <v>4</v>
      </c>
      <c r="G7" s="195">
        <v>363</v>
      </c>
      <c r="H7" s="180">
        <v>4</v>
      </c>
      <c r="I7" s="263">
        <v>408</v>
      </c>
      <c r="J7" s="200">
        <v>4</v>
      </c>
      <c r="K7" s="201">
        <v>402</v>
      </c>
      <c r="L7" s="21"/>
      <c r="M7" s="21"/>
      <c r="N7" s="21"/>
      <c r="O7" s="21"/>
      <c r="P7" s="21"/>
    </row>
    <row r="8" spans="1:16" ht="16.5" customHeight="1">
      <c r="A8" s="40" t="s">
        <v>58</v>
      </c>
      <c r="B8" s="41">
        <v>35</v>
      </c>
      <c r="C8" s="42">
        <v>2308</v>
      </c>
      <c r="D8" s="41">
        <v>33</v>
      </c>
      <c r="E8" s="42">
        <v>2418</v>
      </c>
      <c r="F8" s="274">
        <v>31</v>
      </c>
      <c r="G8" s="195">
        <v>2276</v>
      </c>
      <c r="H8" s="180">
        <v>30</v>
      </c>
      <c r="I8" s="263">
        <v>2238</v>
      </c>
      <c r="J8" s="200">
        <v>33</v>
      </c>
      <c r="K8" s="201">
        <v>2421</v>
      </c>
      <c r="L8" s="21"/>
      <c r="M8" s="21"/>
      <c r="N8" s="21"/>
      <c r="O8" s="21"/>
      <c r="P8" s="21"/>
    </row>
    <row r="9" spans="1:16" ht="16.5" customHeight="1">
      <c r="A9" s="40" t="s">
        <v>59</v>
      </c>
      <c r="B9" s="41">
        <v>7</v>
      </c>
      <c r="C9" s="42">
        <v>1005</v>
      </c>
      <c r="D9" s="41">
        <v>9</v>
      </c>
      <c r="E9" s="42">
        <v>1125</v>
      </c>
      <c r="F9" s="274">
        <v>10</v>
      </c>
      <c r="G9" s="195">
        <v>1143</v>
      </c>
      <c r="H9" s="180">
        <v>10</v>
      </c>
      <c r="I9" s="263">
        <v>1017</v>
      </c>
      <c r="J9" s="200">
        <v>11</v>
      </c>
      <c r="K9" s="201">
        <v>1089</v>
      </c>
      <c r="L9" s="21"/>
      <c r="M9" s="21"/>
      <c r="N9" s="21"/>
      <c r="O9" s="21"/>
      <c r="P9" s="21"/>
    </row>
    <row r="10" spans="1:16" ht="16.5" customHeight="1">
      <c r="A10" s="40" t="s">
        <v>60</v>
      </c>
      <c r="B10" s="41">
        <v>14</v>
      </c>
      <c r="C10" s="42">
        <v>1218</v>
      </c>
      <c r="D10" s="41">
        <v>14</v>
      </c>
      <c r="E10" s="42">
        <v>1392</v>
      </c>
      <c r="F10" s="274">
        <v>13</v>
      </c>
      <c r="G10" s="195">
        <v>1191</v>
      </c>
      <c r="H10" s="180">
        <v>13</v>
      </c>
      <c r="I10" s="263">
        <v>1344</v>
      </c>
      <c r="J10" s="200">
        <v>16</v>
      </c>
      <c r="K10" s="201">
        <v>1269</v>
      </c>
      <c r="L10" s="21"/>
      <c r="M10" s="21"/>
      <c r="N10" s="21"/>
      <c r="O10" s="21"/>
      <c r="P10" s="21"/>
    </row>
    <row r="11" spans="1:16" ht="16.5" customHeight="1">
      <c r="A11" s="43" t="s">
        <v>105</v>
      </c>
      <c r="B11" s="88">
        <v>0</v>
      </c>
      <c r="C11" s="89">
        <v>0</v>
      </c>
      <c r="D11" s="88">
        <v>0</v>
      </c>
      <c r="E11" s="89">
        <v>0</v>
      </c>
      <c r="F11" s="275">
        <v>0</v>
      </c>
      <c r="G11" s="198">
        <v>0</v>
      </c>
      <c r="H11" s="185">
        <v>0</v>
      </c>
      <c r="I11" s="264">
        <v>0</v>
      </c>
      <c r="J11" s="265">
        <v>0</v>
      </c>
      <c r="K11" s="263">
        <v>0</v>
      </c>
      <c r="L11" s="21"/>
      <c r="M11" s="21"/>
      <c r="N11" s="21"/>
      <c r="O11" s="21"/>
      <c r="P11" s="21"/>
    </row>
    <row r="12" spans="1:16" ht="16.5" customHeight="1">
      <c r="A12" s="44" t="s">
        <v>75</v>
      </c>
      <c r="B12" s="46">
        <f>SUM(B7:B11)</f>
        <v>60</v>
      </c>
      <c r="C12" s="45">
        <f>SUM(C7:C11)</f>
        <v>4879</v>
      </c>
      <c r="D12" s="46">
        <f>SUM(D8:D10)</f>
        <v>56</v>
      </c>
      <c r="E12" s="45">
        <f>SUM(E8:E10)</f>
        <v>4935</v>
      </c>
      <c r="F12" s="275">
        <f>SUM(F7:F10)</f>
        <v>58</v>
      </c>
      <c r="G12" s="276">
        <f>SUM(G7:G11)</f>
        <v>4973</v>
      </c>
      <c r="H12" s="54">
        <f>SUM(H7:H11)</f>
        <v>57</v>
      </c>
      <c r="I12" s="266">
        <f>SUM(I7:I11)</f>
        <v>5007</v>
      </c>
      <c r="J12" s="267">
        <f>SUM(J7:J11)</f>
        <v>64</v>
      </c>
      <c r="K12" s="268">
        <f>SUM(K7:K11)</f>
        <v>5181</v>
      </c>
      <c r="L12" s="11"/>
      <c r="M12" s="11"/>
      <c r="N12" s="11"/>
      <c r="O12" s="11"/>
      <c r="P12" s="11"/>
    </row>
    <row r="13" spans="1:16" ht="16.5" customHeight="1">
      <c r="A13" s="47" t="s">
        <v>61</v>
      </c>
      <c r="B13" s="49"/>
      <c r="C13" s="48"/>
      <c r="D13" s="49"/>
      <c r="E13" s="48"/>
      <c r="F13" s="277"/>
      <c r="G13" s="278"/>
      <c r="H13" s="27"/>
      <c r="I13" s="269"/>
      <c r="J13" s="265"/>
      <c r="K13" s="263"/>
      <c r="L13" s="21"/>
      <c r="M13" s="21"/>
      <c r="N13" s="21"/>
      <c r="O13" s="21"/>
      <c r="P13" s="21"/>
    </row>
    <row r="14" spans="1:16" ht="16.5" customHeight="1">
      <c r="A14" s="40" t="s">
        <v>62</v>
      </c>
      <c r="B14" s="39">
        <v>32</v>
      </c>
      <c r="C14" s="38">
        <v>2820</v>
      </c>
      <c r="D14" s="39">
        <v>35</v>
      </c>
      <c r="E14" s="38">
        <v>3066</v>
      </c>
      <c r="F14" s="274">
        <v>38</v>
      </c>
      <c r="G14" s="279">
        <v>3441</v>
      </c>
      <c r="H14" s="30">
        <v>39</v>
      </c>
      <c r="I14" s="263">
        <v>3582</v>
      </c>
      <c r="J14" s="200">
        <v>39</v>
      </c>
      <c r="K14" s="201">
        <v>3591</v>
      </c>
      <c r="L14" s="21"/>
      <c r="M14" s="21"/>
      <c r="N14" s="21"/>
      <c r="O14" s="21"/>
      <c r="P14" s="21"/>
    </row>
    <row r="15" spans="1:16" ht="16.5" customHeight="1">
      <c r="A15" s="40" t="s">
        <v>100</v>
      </c>
      <c r="B15" s="39">
        <v>1</v>
      </c>
      <c r="C15" s="38">
        <v>3</v>
      </c>
      <c r="D15" s="39">
        <v>0</v>
      </c>
      <c r="E15" s="38">
        <v>0</v>
      </c>
      <c r="F15" s="274">
        <v>2</v>
      </c>
      <c r="G15" s="279">
        <v>6</v>
      </c>
      <c r="H15" s="30">
        <v>0</v>
      </c>
      <c r="I15" s="263">
        <v>0</v>
      </c>
      <c r="J15" s="280">
        <v>1</v>
      </c>
      <c r="K15" s="281">
        <v>3</v>
      </c>
      <c r="L15" s="21"/>
      <c r="M15" s="21"/>
      <c r="N15" s="21"/>
      <c r="O15" s="21"/>
      <c r="P15" s="21"/>
    </row>
    <row r="16" spans="1:16" ht="16.5" customHeight="1">
      <c r="A16" s="40" t="s">
        <v>103</v>
      </c>
      <c r="B16" s="39">
        <v>0</v>
      </c>
      <c r="C16" s="38">
        <v>0</v>
      </c>
      <c r="D16" s="39">
        <v>0</v>
      </c>
      <c r="E16" s="38">
        <v>0</v>
      </c>
      <c r="F16" s="274">
        <v>3</v>
      </c>
      <c r="G16" s="279">
        <v>132</v>
      </c>
      <c r="H16" s="30">
        <v>3</v>
      </c>
      <c r="I16" s="263">
        <v>183</v>
      </c>
      <c r="J16" s="200">
        <v>4</v>
      </c>
      <c r="K16" s="201">
        <v>252</v>
      </c>
      <c r="L16" s="21"/>
      <c r="M16" s="21"/>
      <c r="N16" s="21"/>
      <c r="O16" s="21"/>
      <c r="P16" s="21"/>
    </row>
    <row r="17" spans="1:16" ht="16.5" customHeight="1">
      <c r="A17" s="40" t="s">
        <v>63</v>
      </c>
      <c r="B17" s="41">
        <v>13</v>
      </c>
      <c r="C17" s="42">
        <v>1125</v>
      </c>
      <c r="D17" s="41">
        <v>14</v>
      </c>
      <c r="E17" s="42">
        <v>1206</v>
      </c>
      <c r="F17" s="282">
        <v>13</v>
      </c>
      <c r="G17" s="279">
        <v>1239</v>
      </c>
      <c r="H17" s="30">
        <v>13</v>
      </c>
      <c r="I17" s="263">
        <v>1230</v>
      </c>
      <c r="J17" s="200">
        <v>12</v>
      </c>
      <c r="K17" s="201">
        <v>1116</v>
      </c>
      <c r="L17" s="21"/>
      <c r="M17" s="21"/>
      <c r="N17" s="21"/>
      <c r="O17" s="21"/>
      <c r="P17" s="21"/>
    </row>
    <row r="18" spans="1:16" ht="16.5" customHeight="1">
      <c r="A18" s="43" t="s">
        <v>104</v>
      </c>
      <c r="B18" s="88">
        <v>1</v>
      </c>
      <c r="C18" s="89">
        <v>3</v>
      </c>
      <c r="D18" s="88">
        <v>2</v>
      </c>
      <c r="E18" s="89">
        <v>6</v>
      </c>
      <c r="F18" s="283">
        <v>0</v>
      </c>
      <c r="G18" s="284">
        <v>0</v>
      </c>
      <c r="H18" s="54">
        <v>1</v>
      </c>
      <c r="I18" s="264">
        <v>3</v>
      </c>
      <c r="J18" s="200">
        <v>1</v>
      </c>
      <c r="K18" s="201">
        <v>3</v>
      </c>
      <c r="L18" s="21"/>
      <c r="M18" s="21"/>
      <c r="N18" s="21"/>
      <c r="O18" s="21"/>
      <c r="P18" s="21"/>
    </row>
    <row r="19" spans="1:16" ht="16.5" customHeight="1">
      <c r="A19" s="44" t="s">
        <v>75</v>
      </c>
      <c r="B19" s="39">
        <f aca="true" t="shared" si="0" ref="B19:I19">SUM(B14:B18)</f>
        <v>47</v>
      </c>
      <c r="C19" s="45">
        <f t="shared" si="0"/>
        <v>3951</v>
      </c>
      <c r="D19" s="39">
        <f t="shared" si="0"/>
        <v>51</v>
      </c>
      <c r="E19" s="45">
        <f t="shared" si="0"/>
        <v>4278</v>
      </c>
      <c r="F19" s="39">
        <f t="shared" si="0"/>
        <v>56</v>
      </c>
      <c r="G19" s="285">
        <f t="shared" si="0"/>
        <v>4818</v>
      </c>
      <c r="H19" s="172">
        <f t="shared" si="0"/>
        <v>56</v>
      </c>
      <c r="I19" s="268">
        <f t="shared" si="0"/>
        <v>4998</v>
      </c>
      <c r="J19" s="267">
        <f>SUM(J14:J18)</f>
        <v>57</v>
      </c>
      <c r="K19" s="268">
        <f>SUM(K14:K18)</f>
        <v>4965</v>
      </c>
      <c r="L19" s="21"/>
      <c r="M19" s="21"/>
      <c r="N19" s="21"/>
      <c r="O19" s="21"/>
      <c r="P19" s="21"/>
    </row>
    <row r="20" spans="1:16" ht="16.5" customHeight="1">
      <c r="A20" s="50" t="s">
        <v>40</v>
      </c>
      <c r="B20" s="51">
        <f aca="true" t="shared" si="1" ref="B20:C20">B12+B19</f>
        <v>107</v>
      </c>
      <c r="C20" s="52">
        <f t="shared" si="1"/>
        <v>8830</v>
      </c>
      <c r="D20" s="51">
        <v>111</v>
      </c>
      <c r="E20" s="52">
        <v>9576</v>
      </c>
      <c r="F20" s="51">
        <f>F12+F19</f>
        <v>114</v>
      </c>
      <c r="G20" s="286">
        <f>G12+G19</f>
        <v>9791</v>
      </c>
      <c r="H20" s="270">
        <f>H12+H19</f>
        <v>113</v>
      </c>
      <c r="I20" s="271">
        <f>I12+I19</f>
        <v>10005</v>
      </c>
      <c r="J20" s="272">
        <f>J19+J12</f>
        <v>121</v>
      </c>
      <c r="K20" s="273">
        <f>K12+K19</f>
        <v>10146</v>
      </c>
      <c r="L20" s="21"/>
      <c r="M20" s="21"/>
      <c r="N20" s="21"/>
      <c r="O20" s="21"/>
      <c r="P20" s="21"/>
    </row>
    <row r="21" spans="1:7" ht="12.75">
      <c r="A21" s="28" t="s">
        <v>81</v>
      </c>
      <c r="B21" s="27"/>
      <c r="C21" s="27"/>
      <c r="D21" s="27"/>
      <c r="E21" s="27"/>
      <c r="F21" s="27"/>
      <c r="G21" s="27"/>
    </row>
    <row r="22" spans="1:7" ht="12.75">
      <c r="A22" s="29" t="s">
        <v>82</v>
      </c>
      <c r="B22" s="27"/>
      <c r="C22" s="27"/>
      <c r="D22" s="27"/>
      <c r="E22" s="27"/>
      <c r="F22" s="27"/>
      <c r="G22" s="27"/>
    </row>
    <row r="23" spans="1:7" ht="12.75">
      <c r="A23" s="31" t="s">
        <v>101</v>
      </c>
      <c r="B23" s="30"/>
      <c r="C23" s="30"/>
      <c r="D23" s="30"/>
      <c r="E23" s="30"/>
      <c r="F23" s="27"/>
      <c r="G23" s="27"/>
    </row>
    <row r="24" spans="2:7" ht="12.75">
      <c r="B24" s="32"/>
      <c r="C24" s="32"/>
      <c r="D24" s="32"/>
      <c r="E24" s="32"/>
      <c r="F24" s="27"/>
      <c r="G24" s="27"/>
    </row>
    <row r="25" spans="2:5" ht="12.75">
      <c r="B25" s="8"/>
      <c r="C25" s="8"/>
      <c r="D25" s="8"/>
      <c r="E25" s="8"/>
    </row>
    <row r="26" spans="2:5" ht="12.75">
      <c r="B26" s="8"/>
      <c r="C26" s="8"/>
      <c r="D26" s="9"/>
      <c r="E26" s="9"/>
    </row>
    <row r="27" spans="2:5" ht="12.75">
      <c r="B27" s="8"/>
      <c r="C27" s="8"/>
      <c r="D27" s="8"/>
      <c r="E27" s="8"/>
    </row>
  </sheetData>
  <mergeCells count="5">
    <mergeCell ref="A1:I1"/>
    <mergeCell ref="A2:I2"/>
    <mergeCell ref="F4:G4"/>
    <mergeCell ref="H4:I4"/>
    <mergeCell ref="J4:K4"/>
  </mergeCells>
  <printOptions horizontalCentered="1"/>
  <pageMargins left="0.25" right="0.25" top="0.5" bottom="0.5" header="0.3" footer="0.3"/>
  <pageSetup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Northeastern Illinois Univers</dc:creator>
  <cp:keywords/>
  <dc:description/>
  <cp:lastModifiedBy>Fac</cp:lastModifiedBy>
  <cp:lastPrinted>2017-12-04T22:09:44Z</cp:lastPrinted>
  <dcterms:created xsi:type="dcterms:W3CDTF">2001-11-28T16:44:01Z</dcterms:created>
  <dcterms:modified xsi:type="dcterms:W3CDTF">2017-12-04T22:10:28Z</dcterms:modified>
  <cp:category/>
  <cp:version/>
  <cp:contentType/>
  <cp:contentStatus/>
</cp:coreProperties>
</file>