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gonzal\Desktop\Faculty Resources doc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Sheet1!$A$1:$F$67</definedName>
  </definedNames>
  <calcPr calcId="152511"/>
</workbook>
</file>

<file path=xl/calcChain.xml><?xml version="1.0" encoding="utf-8"?>
<calcChain xmlns="http://schemas.openxmlformats.org/spreadsheetml/2006/main">
  <c r="D33" i="1" l="1"/>
  <c r="E61" i="1" l="1"/>
  <c r="E60" i="1"/>
  <c r="F56" i="1"/>
  <c r="E55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54" i="1" s="1"/>
  <c r="F34" i="1"/>
  <c r="E33" i="1"/>
  <c r="E32" i="1"/>
  <c r="E31" i="1"/>
  <c r="E30" i="1"/>
  <c r="F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F58" i="1" l="1"/>
  <c r="E34" i="1"/>
  <c r="E27" i="1"/>
  <c r="E56" i="1"/>
  <c r="E58" i="1" l="1"/>
  <c r="E59" i="1" s="1"/>
  <c r="E62" i="1" s="1"/>
  <c r="E63" i="1" s="1"/>
</calcChain>
</file>

<file path=xl/comments1.xml><?xml version="1.0" encoding="utf-8"?>
<comments xmlns="http://schemas.openxmlformats.org/spreadsheetml/2006/main">
  <authors>
    <author>Fac-Staff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Fac-Staff:</t>
        </r>
        <r>
          <rPr>
            <sz val="9"/>
            <color indexed="81"/>
            <rFont val="Tahoma"/>
            <family val="2"/>
          </rPr>
          <t xml:space="preserve">
Link goes to XE Currency Converter</t>
        </r>
      </text>
    </comment>
  </commentList>
</comments>
</file>

<file path=xl/sharedStrings.xml><?xml version="1.0" encoding="utf-8"?>
<sst xmlns="http://schemas.openxmlformats.org/spreadsheetml/2006/main" count="56" uniqueCount="49">
  <si>
    <t>Study Tour Location</t>
  </si>
  <si>
    <t>Dates of Travel</t>
  </si>
  <si>
    <t>Expenses</t>
  </si>
  <si>
    <t>US Dollar</t>
  </si>
  <si>
    <t>Local Currency if Applicable</t>
  </si>
  <si>
    <t>Faculty Proposing</t>
  </si>
  <si>
    <t>Insurance</t>
  </si>
  <si>
    <t>Flight</t>
  </si>
  <si>
    <t>Transport btwn cties No. 1</t>
  </si>
  <si>
    <t>Transport btwn cties No. 2</t>
  </si>
  <si>
    <t>Trip cancellation insurance</t>
  </si>
  <si>
    <t>Entrance Fees - list each</t>
  </si>
  <si>
    <t>Contingency e.g. currency fluctuations</t>
  </si>
  <si>
    <t>SUBTOTAL</t>
  </si>
  <si>
    <t>Group Costs</t>
  </si>
  <si>
    <t>Gifts for speakers, hosts, etc.</t>
  </si>
  <si>
    <t>Group fees (tours, entrance)</t>
  </si>
  <si>
    <t>Closing group event</t>
  </si>
  <si>
    <t>SUBTOTAL (cost to students of faculty)</t>
  </si>
  <si>
    <t>TOTAL COST OF TRIP</t>
  </si>
  <si>
    <t>OIP SUBSIDE</t>
  </si>
  <si>
    <t>Estimate # of Students</t>
  </si>
  <si>
    <t>Insurance*  Estimate based on age of person</t>
  </si>
  <si>
    <t>1 Lodging #Students per room:  $Night x #Days # of rooms</t>
  </si>
  <si>
    <t>2 Lodging #Students per room:  $Night x #Days # of room</t>
  </si>
  <si>
    <t xml:space="preserve">Food - per diem of $32 x #day </t>
  </si>
  <si>
    <t>OR Transport w/in city 1 Per student</t>
  </si>
  <si>
    <t>OR Transport w/in city 2 Per student</t>
  </si>
  <si>
    <t>Other Costs Per Student</t>
  </si>
  <si>
    <t># Speakers x $ each</t>
  </si>
  <si>
    <t xml:space="preserve">Costs for  # of  Faculty </t>
  </si>
  <si>
    <t>1 Lodging :  $Night x #Days # of rooms</t>
  </si>
  <si>
    <t>2 Lodging :  $Night x #Days # of rooms</t>
  </si>
  <si>
    <t>Transport w/in city 1, group</t>
  </si>
  <si>
    <t>Transport w/in city 2, group</t>
  </si>
  <si>
    <t>OR Transport w/in city 1 Per Faculty</t>
  </si>
  <si>
    <t>OR Transport w/in city 2 Per Faculty</t>
  </si>
  <si>
    <t>Other Costs</t>
  </si>
  <si>
    <t xml:space="preserve">Total cost per student </t>
  </si>
  <si>
    <t>OTHER OIP SUBSIDE</t>
  </si>
  <si>
    <t>ADJUSTD TOTAL COST Per Student</t>
  </si>
  <si>
    <t>Payment Breakdown  per student</t>
  </si>
  <si>
    <t>FILL OUT ONLY BLUE BOXES</t>
  </si>
  <si>
    <t>Transport  group price</t>
  </si>
  <si>
    <t>Lodging group price</t>
  </si>
  <si>
    <t>Down Payment(Spring- Oct 15th, Summer-Nov 15th)</t>
  </si>
  <si>
    <t>1st Payment Date: (Spring- Nov 15th, Summer-Dec 15th)</t>
  </si>
  <si>
    <t>2nd Payment Date: (Spring- Dec 15th, Summer-Jan 15th)</t>
  </si>
  <si>
    <t>3rd Payment Date: (Spring- Jan 15th, Summer-Feb 15th)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</si>
</sst>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44" fontId="5" fillId="0" borderId="1" xfId="1" applyFont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2" fillId="3" borderId="9" xfId="2" applyFill="1" applyBorder="1" applyAlignment="1">
      <alignment vertical="center" wrapText="1"/>
    </xf>
    <xf numFmtId="44" fontId="6" fillId="5" borderId="1" xfId="1" applyFont="1" applyFill="1" applyBorder="1" applyAlignment="1">
      <alignment wrapText="1"/>
    </xf>
    <xf numFmtId="44" fontId="6" fillId="4" borderId="1" xfId="1" applyFont="1" applyFill="1" applyBorder="1" applyAlignment="1">
      <alignment wrapText="1"/>
    </xf>
    <xf numFmtId="44" fontId="6" fillId="4" borderId="1" xfId="1" applyFont="1" applyFill="1" applyBorder="1" applyAlignment="1"/>
    <xf numFmtId="0" fontId="0" fillId="0" borderId="1" xfId="0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center"/>
    </xf>
    <xf numFmtId="6" fontId="6" fillId="4" borderId="1" xfId="0" applyNumberFormat="1" applyFont="1" applyFill="1" applyBorder="1" applyAlignment="1">
      <alignment vertical="top" wrapText="1"/>
    </xf>
    <xf numFmtId="44" fontId="0" fillId="0" borderId="1" xfId="1" applyFont="1" applyBorder="1" applyAlignment="1">
      <alignment vertical="center"/>
    </xf>
    <xf numFmtId="44" fontId="6" fillId="0" borderId="1" xfId="1" applyFont="1" applyBorder="1" applyAlignment="1">
      <alignment wrapText="1"/>
    </xf>
    <xf numFmtId="44" fontId="12" fillId="2" borderId="11" xfId="1" applyFont="1" applyFill="1" applyBorder="1" applyAlignment="1">
      <alignment vertical="center"/>
    </xf>
    <xf numFmtId="44" fontId="5" fillId="0" borderId="2" xfId="1" applyFont="1" applyBorder="1" applyAlignment="1">
      <alignment vertical="center"/>
    </xf>
    <xf numFmtId="44" fontId="12" fillId="3" borderId="9" xfId="1" applyFont="1" applyFill="1" applyBorder="1" applyAlignment="1">
      <alignment vertical="center"/>
    </xf>
    <xf numFmtId="44" fontId="6" fillId="4" borderId="4" xfId="1" applyFont="1" applyFill="1" applyBorder="1" applyAlignment="1">
      <alignment wrapText="1"/>
    </xf>
    <xf numFmtId="0" fontId="12" fillId="4" borderId="9" xfId="1" applyNumberFormat="1" applyFont="1" applyFill="1" applyBorder="1" applyAlignment="1">
      <alignment vertical="center"/>
    </xf>
    <xf numFmtId="44" fontId="6" fillId="0" borderId="1" xfId="1" applyFont="1" applyFill="1" applyBorder="1" applyAlignment="1">
      <alignment wrapText="1"/>
    </xf>
    <xf numFmtId="44" fontId="14" fillId="6" borderId="9" xfId="1" applyFont="1" applyFill="1" applyBorder="1" applyAlignment="1">
      <alignment vertical="center"/>
    </xf>
    <xf numFmtId="44" fontId="9" fillId="5" borderId="1" xfId="1" applyFont="1" applyFill="1" applyBorder="1" applyAlignment="1">
      <alignment vertical="center"/>
    </xf>
    <xf numFmtId="44" fontId="15" fillId="0" borderId="1" xfId="1" applyFont="1" applyBorder="1" applyAlignment="1">
      <alignment wrapText="1"/>
    </xf>
    <xf numFmtId="44" fontId="9" fillId="0" borderId="1" xfId="1" applyFont="1" applyBorder="1" applyAlignment="1">
      <alignment vertical="center"/>
    </xf>
    <xf numFmtId="44" fontId="15" fillId="4" borderId="1" xfId="1" applyFont="1" applyFill="1" applyBorder="1" applyAlignment="1">
      <alignment wrapText="1"/>
    </xf>
    <xf numFmtId="44" fontId="14" fillId="6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3" fillId="6" borderId="9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6" fontId="9" fillId="7" borderId="1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tabSelected="1" view="pageBreakPreview" zoomScale="88" zoomScaleNormal="70" workbookViewId="0">
      <selection activeCell="F65" sqref="F65"/>
    </sheetView>
  </sheetViews>
  <sheetFormatPr defaultColWidth="8.85546875" defaultRowHeight="15" x14ac:dyDescent="0.25"/>
  <cols>
    <col min="1" max="1" width="68.42578125" style="1" bestFit="1" customWidth="1"/>
    <col min="2" max="2" width="9.42578125" style="1" bestFit="1" customWidth="1"/>
    <col min="3" max="3" width="9.28515625" style="1" bestFit="1" customWidth="1"/>
    <col min="4" max="4" width="13.28515625" style="1" bestFit="1" customWidth="1"/>
    <col min="5" max="5" width="16.85546875" style="1" bestFit="1" customWidth="1"/>
    <col min="6" max="6" width="18.42578125" style="1" bestFit="1" customWidth="1"/>
    <col min="7" max="16384" width="8.85546875" style="1"/>
  </cols>
  <sheetData>
    <row r="1" spans="1:6" ht="26.1" customHeight="1" x14ac:dyDescent="0.25">
      <c r="A1" s="4" t="s">
        <v>0</v>
      </c>
      <c r="B1" s="55"/>
      <c r="C1" s="55"/>
      <c r="D1" s="55"/>
      <c r="E1" s="55"/>
      <c r="F1" s="56"/>
    </row>
    <row r="2" spans="1:6" ht="26.25" x14ac:dyDescent="0.25">
      <c r="A2" s="4" t="s">
        <v>1</v>
      </c>
      <c r="B2" s="57"/>
      <c r="C2" s="57"/>
      <c r="D2" s="57"/>
      <c r="E2" s="57"/>
      <c r="F2" s="58"/>
    </row>
    <row r="3" spans="1:6" ht="26.25" x14ac:dyDescent="0.25">
      <c r="A3" s="4" t="s">
        <v>5</v>
      </c>
      <c r="B3" s="57">
        <v>2</v>
      </c>
      <c r="C3" s="57"/>
      <c r="D3" s="57"/>
      <c r="E3" s="57"/>
      <c r="F3" s="58"/>
    </row>
    <row r="4" spans="1:6" ht="26.25" x14ac:dyDescent="0.25">
      <c r="A4" s="4" t="s">
        <v>21</v>
      </c>
      <c r="B4" s="59">
        <v>16</v>
      </c>
      <c r="C4" s="59"/>
      <c r="D4" s="59"/>
      <c r="E4" s="59"/>
      <c r="F4" s="60"/>
    </row>
    <row r="5" spans="1:6" x14ac:dyDescent="0.25">
      <c r="B5" s="61" t="s">
        <v>42</v>
      </c>
      <c r="C5" s="61"/>
      <c r="D5" s="61"/>
      <c r="E5" s="61"/>
      <c r="F5" s="61"/>
    </row>
    <row r="6" spans="1:6" ht="30" x14ac:dyDescent="0.25">
      <c r="A6" s="54" t="s">
        <v>2</v>
      </c>
      <c r="B6" s="54"/>
      <c r="C6" s="54"/>
      <c r="D6" s="54"/>
      <c r="E6" s="5" t="s">
        <v>3</v>
      </c>
      <c r="F6" s="6" t="s">
        <v>4</v>
      </c>
    </row>
    <row r="7" spans="1:6" ht="18.75" x14ac:dyDescent="0.3">
      <c r="A7" s="43" t="s">
        <v>22</v>
      </c>
      <c r="B7" s="43"/>
      <c r="C7" s="43"/>
      <c r="D7" s="7">
        <v>50</v>
      </c>
      <c r="E7" s="2">
        <f>SUM(D7*B4)</f>
        <v>800</v>
      </c>
      <c r="F7" s="2"/>
    </row>
    <row r="8" spans="1:6" ht="18.75" x14ac:dyDescent="0.3">
      <c r="A8" s="43" t="s">
        <v>7</v>
      </c>
      <c r="B8" s="43"/>
      <c r="C8" s="43"/>
      <c r="D8" s="8">
        <v>600</v>
      </c>
      <c r="E8" s="2">
        <f>SUM(D8*B4)</f>
        <v>9600</v>
      </c>
      <c r="F8" s="2"/>
    </row>
    <row r="9" spans="1:6" ht="18.75" x14ac:dyDescent="0.3">
      <c r="A9" s="44" t="s">
        <v>8</v>
      </c>
      <c r="B9" s="44"/>
      <c r="C9" s="44"/>
      <c r="D9" s="9"/>
      <c r="E9" s="2">
        <f>SUM(D9*B4)</f>
        <v>0</v>
      </c>
      <c r="F9" s="2"/>
    </row>
    <row r="10" spans="1:6" ht="18.75" x14ac:dyDescent="0.3">
      <c r="A10" s="43" t="s">
        <v>9</v>
      </c>
      <c r="B10" s="43"/>
      <c r="C10" s="43"/>
      <c r="D10" s="9"/>
      <c r="E10" s="2">
        <f>SUM(D10*B4)</f>
        <v>0</v>
      </c>
      <c r="F10" s="2"/>
    </row>
    <row r="11" spans="1:6" ht="18.75" x14ac:dyDescent="0.25">
      <c r="A11" s="10" t="s">
        <v>23</v>
      </c>
      <c r="B11" s="11"/>
      <c r="C11" s="12"/>
      <c r="D11" s="13"/>
      <c r="E11" s="2">
        <f>SUM(B11*C11*D11)</f>
        <v>0</v>
      </c>
      <c r="F11" s="2"/>
    </row>
    <row r="12" spans="1:6" ht="18.75" x14ac:dyDescent="0.25">
      <c r="A12" s="10" t="s">
        <v>24</v>
      </c>
      <c r="B12" s="11"/>
      <c r="C12" s="12"/>
      <c r="D12" s="13"/>
      <c r="E12" s="2">
        <f>SUM(B12*C12*D12)</f>
        <v>0</v>
      </c>
      <c r="F12" s="2"/>
    </row>
    <row r="13" spans="1:6" ht="18.75" x14ac:dyDescent="0.25">
      <c r="A13" s="45" t="s">
        <v>10</v>
      </c>
      <c r="B13" s="45"/>
      <c r="C13" s="45"/>
      <c r="D13" s="14"/>
      <c r="E13" s="2">
        <f>SUM(D13*B4)</f>
        <v>0</v>
      </c>
      <c r="F13" s="2"/>
    </row>
    <row r="14" spans="1:6" ht="18" customHeight="1" x14ac:dyDescent="0.25">
      <c r="A14" s="45" t="s">
        <v>25</v>
      </c>
      <c r="B14" s="45"/>
      <c r="C14" s="15">
        <v>32</v>
      </c>
      <c r="D14" s="12"/>
      <c r="E14" s="2">
        <f>SUM(C14*D14)*B4</f>
        <v>0</v>
      </c>
      <c r="F14" s="2"/>
    </row>
    <row r="15" spans="1:6" ht="18.75" x14ac:dyDescent="0.3">
      <c r="A15" s="43" t="s">
        <v>11</v>
      </c>
      <c r="B15" s="43"/>
      <c r="C15" s="43"/>
      <c r="D15" s="43"/>
      <c r="E15" s="2"/>
      <c r="F15" s="2"/>
    </row>
    <row r="16" spans="1:6" ht="18.75" x14ac:dyDescent="0.3">
      <c r="A16" s="42">
        <v>1</v>
      </c>
      <c r="B16" s="42"/>
      <c r="C16" s="42"/>
      <c r="D16" s="8">
        <v>200</v>
      </c>
      <c r="E16" s="2">
        <f>SUM(D16*B4)</f>
        <v>3200</v>
      </c>
      <c r="F16" s="2"/>
    </row>
    <row r="17" spans="1:6" ht="18.75" x14ac:dyDescent="0.3">
      <c r="A17" s="42">
        <v>2</v>
      </c>
      <c r="B17" s="42"/>
      <c r="C17" s="42"/>
      <c r="D17" s="8"/>
      <c r="E17" s="2">
        <f>SUM(D17*B4)</f>
        <v>0</v>
      </c>
      <c r="F17" s="2"/>
    </row>
    <row r="18" spans="1:6" ht="18.75" x14ac:dyDescent="0.3">
      <c r="A18" s="42">
        <v>3</v>
      </c>
      <c r="B18" s="42"/>
      <c r="C18" s="42"/>
      <c r="D18" s="8"/>
      <c r="E18" s="2">
        <f>SUM(D18*B4)</f>
        <v>0</v>
      </c>
      <c r="F18" s="2"/>
    </row>
    <row r="19" spans="1:6" ht="18.75" x14ac:dyDescent="0.3">
      <c r="A19" s="42">
        <v>4</v>
      </c>
      <c r="B19" s="42"/>
      <c r="C19" s="42"/>
      <c r="D19" s="8"/>
      <c r="E19" s="2">
        <f>SUM(D19*B4)</f>
        <v>0</v>
      </c>
      <c r="F19" s="2"/>
    </row>
    <row r="20" spans="1:6" ht="18.75" x14ac:dyDescent="0.3">
      <c r="A20" s="42">
        <v>5</v>
      </c>
      <c r="B20" s="42"/>
      <c r="C20" s="42"/>
      <c r="D20" s="8"/>
      <c r="E20" s="2">
        <f>SUM(D20*B4)</f>
        <v>0</v>
      </c>
      <c r="F20" s="2"/>
    </row>
    <row r="21" spans="1:6" ht="18.75" x14ac:dyDescent="0.3">
      <c r="A21" s="43" t="s">
        <v>43</v>
      </c>
      <c r="B21" s="43"/>
      <c r="C21" s="43"/>
      <c r="D21" s="3">
        <v>2800</v>
      </c>
      <c r="E21" s="2">
        <f>D21</f>
        <v>2800</v>
      </c>
      <c r="F21" s="2"/>
    </row>
    <row r="22" spans="1:6" ht="18.75" x14ac:dyDescent="0.3">
      <c r="A22" s="43" t="s">
        <v>44</v>
      </c>
      <c r="B22" s="43"/>
      <c r="C22" s="43"/>
      <c r="D22" s="3">
        <v>12545</v>
      </c>
      <c r="E22" s="2">
        <f>D22</f>
        <v>12545</v>
      </c>
      <c r="F22" s="2"/>
    </row>
    <row r="23" spans="1:6" ht="18.75" x14ac:dyDescent="0.3">
      <c r="A23" s="43" t="s">
        <v>26</v>
      </c>
      <c r="B23" s="43"/>
      <c r="C23" s="43"/>
      <c r="D23" s="8"/>
      <c r="E23" s="2">
        <f>SUM(D23*B4)</f>
        <v>0</v>
      </c>
      <c r="F23" s="2"/>
    </row>
    <row r="24" spans="1:6" ht="18.75" x14ac:dyDescent="0.3">
      <c r="A24" s="43" t="s">
        <v>27</v>
      </c>
      <c r="B24" s="43"/>
      <c r="C24" s="43"/>
      <c r="D24" s="8"/>
      <c r="E24" s="2">
        <f>SUM(D24*B4)</f>
        <v>0</v>
      </c>
      <c r="F24" s="2"/>
    </row>
    <row r="25" spans="1:6" ht="18.75" x14ac:dyDescent="0.3">
      <c r="A25" s="51" t="s">
        <v>12</v>
      </c>
      <c r="B25" s="52"/>
      <c r="C25" s="53"/>
      <c r="D25" s="16">
        <v>50</v>
      </c>
      <c r="E25" s="2">
        <f>SUM(D25*B4)</f>
        <v>800</v>
      </c>
      <c r="F25" s="2"/>
    </row>
    <row r="26" spans="1:6" ht="18.75" x14ac:dyDescent="0.3">
      <c r="A26" s="42" t="s">
        <v>28</v>
      </c>
      <c r="B26" s="42"/>
      <c r="C26" s="42"/>
      <c r="D26" s="8"/>
      <c r="E26" s="2">
        <f>SUM(D26*B4)</f>
        <v>0</v>
      </c>
      <c r="F26" s="2"/>
    </row>
    <row r="27" spans="1:6" ht="18.75" x14ac:dyDescent="0.3">
      <c r="A27" s="46" t="s">
        <v>13</v>
      </c>
      <c r="B27" s="46"/>
      <c r="C27" s="46"/>
      <c r="D27" s="46"/>
      <c r="E27" s="17">
        <f>SUM(E7:E26)</f>
        <v>29745</v>
      </c>
      <c r="F27" s="17">
        <f>SUM(F7:F26)</f>
        <v>0</v>
      </c>
    </row>
    <row r="28" spans="1:6" ht="18.75" x14ac:dyDescent="0.25">
      <c r="A28" s="40"/>
      <c r="B28" s="40"/>
      <c r="C28" s="40"/>
      <c r="D28" s="40"/>
      <c r="E28" s="18"/>
      <c r="F28" s="18"/>
    </row>
    <row r="29" spans="1:6" ht="18.75" x14ac:dyDescent="0.3">
      <c r="A29" s="48" t="s">
        <v>14</v>
      </c>
      <c r="B29" s="48"/>
      <c r="C29" s="48"/>
      <c r="D29" s="48"/>
      <c r="E29" s="19"/>
      <c r="F29" s="19"/>
    </row>
    <row r="30" spans="1:6" ht="18.75" x14ac:dyDescent="0.3">
      <c r="A30" s="49" t="s">
        <v>29</v>
      </c>
      <c r="B30" s="50"/>
      <c r="C30" s="13">
        <v>4</v>
      </c>
      <c r="D30" s="20">
        <v>150</v>
      </c>
      <c r="E30" s="2">
        <f>SUM(C30*D30)</f>
        <v>600</v>
      </c>
      <c r="F30" s="2"/>
    </row>
    <row r="31" spans="1:6" ht="18.75" x14ac:dyDescent="0.3">
      <c r="A31" s="43" t="s">
        <v>15</v>
      </c>
      <c r="B31" s="43"/>
      <c r="C31" s="43"/>
      <c r="D31" s="8">
        <v>100</v>
      </c>
      <c r="E31" s="2">
        <f>D31</f>
        <v>100</v>
      </c>
      <c r="F31" s="2"/>
    </row>
    <row r="32" spans="1:6" ht="18.75" x14ac:dyDescent="0.3">
      <c r="A32" s="43" t="s">
        <v>16</v>
      </c>
      <c r="B32" s="43"/>
      <c r="C32" s="43"/>
      <c r="D32" s="8"/>
      <c r="E32" s="2">
        <f>D32</f>
        <v>0</v>
      </c>
      <c r="F32" s="2"/>
    </row>
    <row r="33" spans="1:6" ht="18.75" x14ac:dyDescent="0.3">
      <c r="A33" s="43" t="s">
        <v>17</v>
      </c>
      <c r="B33" s="43"/>
      <c r="C33" s="43"/>
      <c r="D33" s="8">
        <f>50*20</f>
        <v>1000</v>
      </c>
      <c r="E33" s="2">
        <f>D33</f>
        <v>1000</v>
      </c>
      <c r="F33" s="2"/>
    </row>
    <row r="34" spans="1:6" ht="18.75" x14ac:dyDescent="0.3">
      <c r="A34" s="46" t="s">
        <v>13</v>
      </c>
      <c r="B34" s="46"/>
      <c r="C34" s="46"/>
      <c r="D34" s="46"/>
      <c r="E34" s="17">
        <f>SUM(E30:E33)</f>
        <v>1700</v>
      </c>
      <c r="F34" s="17">
        <f>SUM(F30:F33)</f>
        <v>0</v>
      </c>
    </row>
    <row r="35" spans="1:6" ht="18.75" x14ac:dyDescent="0.25">
      <c r="A35" s="47"/>
      <c r="B35" s="47"/>
      <c r="C35" s="47"/>
      <c r="D35" s="47"/>
      <c r="E35" s="18"/>
      <c r="F35" s="18"/>
    </row>
    <row r="36" spans="1:6" ht="18.75" x14ac:dyDescent="0.3">
      <c r="A36" s="48" t="s">
        <v>30</v>
      </c>
      <c r="B36" s="48"/>
      <c r="C36" s="48"/>
      <c r="D36" s="48"/>
      <c r="E36" s="21">
        <v>2</v>
      </c>
      <c r="F36" s="19"/>
    </row>
    <row r="37" spans="1:6" ht="18.75" x14ac:dyDescent="0.3">
      <c r="A37" s="43" t="s">
        <v>6</v>
      </c>
      <c r="B37" s="43"/>
      <c r="C37" s="43"/>
      <c r="D37" s="8">
        <v>50</v>
      </c>
      <c r="E37" s="2">
        <f>SUM(D37*$E$36)</f>
        <v>100</v>
      </c>
      <c r="F37" s="2"/>
    </row>
    <row r="38" spans="1:6" ht="18.75" x14ac:dyDescent="0.3">
      <c r="A38" s="43" t="s">
        <v>12</v>
      </c>
      <c r="B38" s="43"/>
      <c r="C38" s="43"/>
      <c r="D38" s="22">
        <v>50</v>
      </c>
      <c r="E38" s="2">
        <f>SUM(D38*$E$36)</f>
        <v>100</v>
      </c>
      <c r="F38" s="2"/>
    </row>
    <row r="39" spans="1:6" ht="18.75" x14ac:dyDescent="0.3">
      <c r="A39" s="43" t="s">
        <v>7</v>
      </c>
      <c r="B39" s="43"/>
      <c r="C39" s="43"/>
      <c r="D39" s="8">
        <v>600</v>
      </c>
      <c r="E39" s="2">
        <f>SUM(D39*$E$36)</f>
        <v>1200</v>
      </c>
      <c r="F39" s="2"/>
    </row>
    <row r="40" spans="1:6" ht="18.75" x14ac:dyDescent="0.3">
      <c r="A40" s="44" t="s">
        <v>8</v>
      </c>
      <c r="B40" s="44"/>
      <c r="C40" s="44"/>
      <c r="D40" s="9"/>
      <c r="E40" s="2">
        <f>SUM(D40*$E$36)</f>
        <v>0</v>
      </c>
      <c r="F40" s="2"/>
    </row>
    <row r="41" spans="1:6" ht="18.75" x14ac:dyDescent="0.3">
      <c r="A41" s="43" t="s">
        <v>9</v>
      </c>
      <c r="B41" s="43"/>
      <c r="C41" s="43"/>
      <c r="D41" s="9"/>
      <c r="E41" s="2">
        <f>SUM(D41*$E$36)</f>
        <v>0</v>
      </c>
      <c r="F41" s="2"/>
    </row>
    <row r="42" spans="1:6" ht="18.75" x14ac:dyDescent="0.25">
      <c r="A42" s="10" t="s">
        <v>31</v>
      </c>
      <c r="B42" s="11"/>
      <c r="C42" s="12"/>
      <c r="D42" s="13"/>
      <c r="E42" s="2">
        <f>SUM(B42*C42)*D42</f>
        <v>0</v>
      </c>
      <c r="F42" s="2"/>
    </row>
    <row r="43" spans="1:6" ht="18.75" x14ac:dyDescent="0.25">
      <c r="A43" s="10" t="s">
        <v>32</v>
      </c>
      <c r="B43" s="11"/>
      <c r="C43" s="12"/>
      <c r="D43" s="13"/>
      <c r="E43" s="2">
        <f>SUM(B43*C43)*D43</f>
        <v>0</v>
      </c>
      <c r="F43" s="2"/>
    </row>
    <row r="44" spans="1:6" ht="18.75" x14ac:dyDescent="0.25">
      <c r="A44" s="45" t="s">
        <v>25</v>
      </c>
      <c r="B44" s="45"/>
      <c r="C44" s="15">
        <v>32</v>
      </c>
      <c r="D44" s="12"/>
      <c r="E44" s="2">
        <f>SUM(C44*D44)*E36</f>
        <v>0</v>
      </c>
      <c r="F44" s="2"/>
    </row>
    <row r="45" spans="1:6" ht="18.75" x14ac:dyDescent="0.3">
      <c r="A45" s="43" t="s">
        <v>11</v>
      </c>
      <c r="B45" s="43"/>
      <c r="C45" s="43"/>
      <c r="D45" s="43"/>
      <c r="E45" s="2"/>
      <c r="F45" s="2"/>
    </row>
    <row r="46" spans="1:6" ht="18.75" x14ac:dyDescent="0.3">
      <c r="A46" s="42">
        <v>1</v>
      </c>
      <c r="B46" s="42"/>
      <c r="C46" s="42"/>
      <c r="D46" s="8"/>
      <c r="E46" s="2">
        <f>SUM(D46*$E$36)</f>
        <v>0</v>
      </c>
      <c r="F46" s="2"/>
    </row>
    <row r="47" spans="1:6" ht="18.75" x14ac:dyDescent="0.3">
      <c r="A47" s="42">
        <v>2</v>
      </c>
      <c r="B47" s="42"/>
      <c r="C47" s="42"/>
      <c r="D47" s="8"/>
      <c r="E47" s="2">
        <f t="shared" ref="E47:E52" si="0">SUM(D47*$E$36)</f>
        <v>0</v>
      </c>
      <c r="F47" s="2"/>
    </row>
    <row r="48" spans="1:6" ht="18.75" x14ac:dyDescent="0.3">
      <c r="A48" s="42">
        <v>3</v>
      </c>
      <c r="B48" s="42"/>
      <c r="C48" s="42"/>
      <c r="D48" s="8"/>
      <c r="E48" s="2">
        <f t="shared" si="0"/>
        <v>0</v>
      </c>
      <c r="F48" s="2"/>
    </row>
    <row r="49" spans="1:6" ht="18.75" x14ac:dyDescent="0.3">
      <c r="A49" s="42">
        <v>4</v>
      </c>
      <c r="B49" s="42"/>
      <c r="C49" s="42"/>
      <c r="D49" s="8"/>
      <c r="E49" s="2">
        <f t="shared" si="0"/>
        <v>0</v>
      </c>
      <c r="F49" s="2"/>
    </row>
    <row r="50" spans="1:6" ht="18.75" x14ac:dyDescent="0.3">
      <c r="A50" s="42">
        <v>5</v>
      </c>
      <c r="B50" s="42"/>
      <c r="C50" s="42"/>
      <c r="D50" s="8"/>
      <c r="E50" s="2">
        <f t="shared" si="0"/>
        <v>0</v>
      </c>
      <c r="F50" s="2"/>
    </row>
    <row r="51" spans="1:6" ht="18.75" x14ac:dyDescent="0.3">
      <c r="A51" s="43" t="s">
        <v>33</v>
      </c>
      <c r="B51" s="43"/>
      <c r="C51" s="43"/>
      <c r="D51" s="3"/>
      <c r="E51" s="2">
        <f t="shared" si="0"/>
        <v>0</v>
      </c>
      <c r="F51" s="2"/>
    </row>
    <row r="52" spans="1:6" ht="18.75" x14ac:dyDescent="0.3">
      <c r="A52" s="43" t="s">
        <v>34</v>
      </c>
      <c r="B52" s="43"/>
      <c r="C52" s="43"/>
      <c r="D52" s="3"/>
      <c r="E52" s="2">
        <f t="shared" si="0"/>
        <v>0</v>
      </c>
      <c r="F52" s="2"/>
    </row>
    <row r="53" spans="1:6" ht="18.75" x14ac:dyDescent="0.3">
      <c r="A53" s="43" t="s">
        <v>35</v>
      </c>
      <c r="B53" s="43"/>
      <c r="C53" s="43"/>
      <c r="D53" s="8"/>
      <c r="E53" s="2">
        <f>SUM(D53*E36)</f>
        <v>0</v>
      </c>
      <c r="F53" s="2"/>
    </row>
    <row r="54" spans="1:6" ht="18.75" x14ac:dyDescent="0.3">
      <c r="A54" s="43" t="s">
        <v>36</v>
      </c>
      <c r="B54" s="43"/>
      <c r="C54" s="43"/>
      <c r="D54" s="8"/>
      <c r="E54" s="2">
        <f>SUM(D54*E37)</f>
        <v>0</v>
      </c>
      <c r="F54" s="2"/>
    </row>
    <row r="55" spans="1:6" ht="18.75" x14ac:dyDescent="0.3">
      <c r="A55" s="38" t="s">
        <v>37</v>
      </c>
      <c r="B55" s="38"/>
      <c r="C55" s="38"/>
      <c r="D55" s="8"/>
      <c r="E55" s="2">
        <f>SUM(D55*E36)</f>
        <v>0</v>
      </c>
      <c r="F55" s="2"/>
    </row>
    <row r="56" spans="1:6" ht="18.75" x14ac:dyDescent="0.25">
      <c r="A56" s="39" t="s">
        <v>18</v>
      </c>
      <c r="B56" s="39"/>
      <c r="C56" s="39"/>
      <c r="D56" s="39"/>
      <c r="E56" s="17">
        <f>SUM(E37:E55)</f>
        <v>1400</v>
      </c>
      <c r="F56" s="17">
        <f>SUM(F37:F55)</f>
        <v>0</v>
      </c>
    </row>
    <row r="57" spans="1:6" ht="18.75" x14ac:dyDescent="0.25">
      <c r="A57" s="40"/>
      <c r="B57" s="40"/>
      <c r="C57" s="40"/>
      <c r="D57" s="40"/>
      <c r="E57" s="18"/>
      <c r="F57" s="18"/>
    </row>
    <row r="58" spans="1:6" ht="15.75" x14ac:dyDescent="0.25">
      <c r="A58" s="41" t="s">
        <v>19</v>
      </c>
      <c r="B58" s="41"/>
      <c r="C58" s="41"/>
      <c r="D58" s="41"/>
      <c r="E58" s="23">
        <f>SUM(E27+E34+E56)</f>
        <v>32845</v>
      </c>
      <c r="F58" s="23">
        <f>SUM(F27+F34+F56)</f>
        <v>0</v>
      </c>
    </row>
    <row r="59" spans="1:6" ht="15.75" x14ac:dyDescent="0.25">
      <c r="A59" s="34" t="s">
        <v>38</v>
      </c>
      <c r="B59" s="34"/>
      <c r="C59" s="34"/>
      <c r="D59" s="34"/>
      <c r="E59" s="24">
        <f>SUM(E58/B4)</f>
        <v>2052.8125</v>
      </c>
      <c r="F59" s="24"/>
    </row>
    <row r="60" spans="1:6" ht="15.75" x14ac:dyDescent="0.25">
      <c r="A60" s="35" t="s">
        <v>20</v>
      </c>
      <c r="B60" s="35"/>
      <c r="C60" s="35"/>
      <c r="D60" s="25">
        <v>2000</v>
      </c>
      <c r="E60" s="26">
        <f>SUM(D60/B4)</f>
        <v>125</v>
      </c>
      <c r="F60" s="26"/>
    </row>
    <row r="61" spans="1:6" ht="15.75" x14ac:dyDescent="0.25">
      <c r="A61" s="35" t="s">
        <v>39</v>
      </c>
      <c r="B61" s="35"/>
      <c r="C61" s="35"/>
      <c r="D61" s="27"/>
      <c r="E61" s="26">
        <f>SUM(D61/B4)</f>
        <v>0</v>
      </c>
      <c r="F61" s="26"/>
    </row>
    <row r="62" spans="1:6" ht="15.75" x14ac:dyDescent="0.25">
      <c r="A62" s="36" t="s">
        <v>40</v>
      </c>
      <c r="B62" s="36"/>
      <c r="C62" s="36"/>
      <c r="D62" s="36"/>
      <c r="E62" s="28">
        <f>SUM(E59-E60-E61)</f>
        <v>1927.8125</v>
      </c>
      <c r="F62" s="28"/>
    </row>
    <row r="63" spans="1:6" ht="28.35" customHeight="1" x14ac:dyDescent="0.25">
      <c r="A63" s="37" t="s">
        <v>41</v>
      </c>
      <c r="B63" s="37"/>
      <c r="C63" s="37"/>
      <c r="D63" s="29">
        <v>3</v>
      </c>
      <c r="E63" s="30">
        <f>SUM(E62/D63)</f>
        <v>642.60416666666663</v>
      </c>
      <c r="F63" s="31"/>
    </row>
    <row r="64" spans="1:6" ht="15.75" x14ac:dyDescent="0.25">
      <c r="A64" s="62" t="s">
        <v>45</v>
      </c>
      <c r="B64" s="32"/>
      <c r="C64" s="32"/>
      <c r="D64" s="33"/>
      <c r="E64" s="63">
        <v>100</v>
      </c>
      <c r="F64" s="31"/>
    </row>
    <row r="65" spans="1:6" ht="15.75" x14ac:dyDescent="0.25">
      <c r="A65" s="66" t="s">
        <v>46</v>
      </c>
      <c r="B65" s="64"/>
      <c r="C65" s="64"/>
      <c r="D65" s="65"/>
      <c r="E65" s="67"/>
      <c r="F65" s="31"/>
    </row>
    <row r="66" spans="1:6" ht="15.75" x14ac:dyDescent="0.25">
      <c r="A66" s="62" t="s">
        <v>47</v>
      </c>
      <c r="B66" s="32"/>
      <c r="C66" s="32"/>
      <c r="D66" s="33"/>
      <c r="E66" s="67"/>
      <c r="F66" s="31"/>
    </row>
    <row r="67" spans="1:6" ht="15.75" x14ac:dyDescent="0.25">
      <c r="A67" s="62" t="s">
        <v>48</v>
      </c>
      <c r="B67" s="32"/>
      <c r="C67" s="32"/>
      <c r="D67" s="33"/>
      <c r="E67" s="67"/>
      <c r="F67" s="31"/>
    </row>
  </sheetData>
  <mergeCells count="63">
    <mergeCell ref="B1:F1"/>
    <mergeCell ref="B2:F2"/>
    <mergeCell ref="B3:F3"/>
    <mergeCell ref="B4:F4"/>
    <mergeCell ref="B5:F5"/>
    <mergeCell ref="A6:D6"/>
    <mergeCell ref="A7:C7"/>
    <mergeCell ref="A8:C8"/>
    <mergeCell ref="A9:C9"/>
    <mergeCell ref="A10:C10"/>
    <mergeCell ref="A13:C13"/>
    <mergeCell ref="A14:B14"/>
    <mergeCell ref="A15:D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D27"/>
    <mergeCell ref="A28:D28"/>
    <mergeCell ref="A29:D29"/>
    <mergeCell ref="A30:B30"/>
    <mergeCell ref="A31:C31"/>
    <mergeCell ref="A32:C32"/>
    <mergeCell ref="A33:C33"/>
    <mergeCell ref="A34:D34"/>
    <mergeCell ref="A35:D35"/>
    <mergeCell ref="A36:D36"/>
    <mergeCell ref="A37:C37"/>
    <mergeCell ref="A38:C38"/>
    <mergeCell ref="A39:C39"/>
    <mergeCell ref="A40:C40"/>
    <mergeCell ref="A41:C41"/>
    <mergeCell ref="A44:B44"/>
    <mergeCell ref="A45:D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D56"/>
    <mergeCell ref="A57:D57"/>
    <mergeCell ref="A58:D58"/>
    <mergeCell ref="A64:D64"/>
    <mergeCell ref="A65:D65"/>
    <mergeCell ref="A59:D59"/>
    <mergeCell ref="A60:C60"/>
    <mergeCell ref="A61:C61"/>
    <mergeCell ref="A62:D62"/>
    <mergeCell ref="A63:C63"/>
    <mergeCell ref="A66:D66"/>
    <mergeCell ref="A67:D67"/>
  </mergeCells>
  <hyperlinks>
    <hyperlink ref="F6" r:id="rId1"/>
  </hyperlinks>
  <pageMargins left="0.7" right="0.7" top="0.75" bottom="0.75" header="0.3" footer="0.3"/>
  <pageSetup scale="62" orientation="portrait" horizontalDpi="300" verticalDpi="300" r:id="rId2"/>
  <rowBreaks count="1" manualBreakCount="1">
    <brk id="33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Fac-Staff</dc:creator>
  <cp:lastModifiedBy>Fac-Staff</cp:lastModifiedBy>
  <dcterms:created xsi:type="dcterms:W3CDTF">2018-06-14T21:37:42Z</dcterms:created>
  <dcterms:modified xsi:type="dcterms:W3CDTF">2019-09-13T17:26:36Z</dcterms:modified>
</cp:coreProperties>
</file>